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Sep_2022\26-09-2022\Done\Payment systems indicators - August 2022\"/>
    </mc:Choice>
  </mc:AlternateContent>
  <bookViews>
    <workbookView xWindow="-120" yWindow="-120" windowWidth="29040" windowHeight="15840"/>
  </bookViews>
  <sheets>
    <sheet name="August 2022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80" i="7"/>
  <c r="C80" i="7"/>
  <c r="J70" i="7" l="1"/>
  <c r="F86" i="7" l="1"/>
  <c r="E86" i="7"/>
  <c r="D86" i="7"/>
  <c r="C86" i="7"/>
  <c r="F83" i="7"/>
  <c r="E83" i="7"/>
  <c r="D83" i="7"/>
  <c r="C83" i="7"/>
  <c r="F80" i="7"/>
  <c r="E80" i="7"/>
  <c r="J73" i="7"/>
  <c r="I73" i="7"/>
  <c r="H73" i="7"/>
  <c r="G73" i="7"/>
  <c r="F73" i="7"/>
  <c r="E73" i="7"/>
  <c r="D73" i="7"/>
  <c r="C73" i="7"/>
  <c r="I70" i="7"/>
  <c r="H70" i="7"/>
  <c r="G70" i="7"/>
  <c r="F70" i="7"/>
  <c r="E70" i="7"/>
  <c r="D70" i="7"/>
  <c r="C70" i="7"/>
  <c r="J66" i="7"/>
  <c r="I66" i="7"/>
  <c r="H66" i="7"/>
  <c r="G66" i="7"/>
  <c r="F66" i="7"/>
  <c r="E66" i="7"/>
  <c r="D66" i="7"/>
  <c r="C66" i="7"/>
  <c r="J39" i="7"/>
  <c r="I39" i="7"/>
  <c r="G39" i="7"/>
  <c r="F39" i="7"/>
  <c r="E39" i="7"/>
  <c r="C39" i="7"/>
  <c r="J36" i="7"/>
  <c r="I36" i="7"/>
  <c r="H36" i="7"/>
  <c r="G36" i="7"/>
  <c r="F36" i="7"/>
  <c r="E36" i="7"/>
  <c r="D36" i="7"/>
  <c r="C36" i="7"/>
  <c r="J35" i="7" l="1"/>
  <c r="F35" i="7"/>
  <c r="G35" i="7"/>
  <c r="C35" i="7"/>
  <c r="I35" i="7"/>
  <c r="E35" i="7"/>
  <c r="J44" i="7"/>
  <c r="F44" i="7"/>
  <c r="F42" i="7" l="1"/>
  <c r="J42" i="7"/>
  <c r="J62" i="7"/>
  <c r="I62" i="7"/>
  <c r="H62" i="7"/>
  <c r="G62" i="7"/>
  <c r="F62" i="7"/>
  <c r="E62" i="7"/>
  <c r="D62" i="7"/>
  <c r="C62" i="7"/>
  <c r="J59" i="7"/>
  <c r="I59" i="7"/>
  <c r="H59" i="7"/>
  <c r="G59" i="7"/>
  <c r="F59" i="7"/>
  <c r="E59" i="7"/>
  <c r="D59" i="7"/>
  <c r="C59" i="7"/>
  <c r="J47" i="7"/>
  <c r="I47" i="7"/>
  <c r="H47" i="7"/>
  <c r="G47" i="7"/>
  <c r="F47" i="7"/>
  <c r="E47" i="7"/>
  <c r="D47" i="7"/>
  <c r="C47" i="7"/>
  <c r="I44" i="7"/>
  <c r="H44" i="7"/>
  <c r="G44" i="7"/>
  <c r="G42" i="7" s="1"/>
  <c r="E44" i="7"/>
  <c r="D44" i="7"/>
  <c r="C44" i="7"/>
  <c r="C42" i="7" s="1"/>
  <c r="J31" i="7"/>
  <c r="I31" i="7"/>
  <c r="H31" i="7"/>
  <c r="G31" i="7"/>
  <c r="F31" i="7"/>
  <c r="E31" i="7"/>
  <c r="C31" i="7"/>
  <c r="J23" i="7"/>
  <c r="I23" i="7"/>
  <c r="H23" i="7"/>
  <c r="G23" i="7"/>
  <c r="F23" i="7"/>
  <c r="E23" i="7"/>
  <c r="D23" i="7"/>
  <c r="C23" i="7"/>
  <c r="J19" i="7"/>
  <c r="I19" i="7"/>
  <c r="H19" i="7"/>
  <c r="G19" i="7"/>
  <c r="F19" i="7"/>
  <c r="E19" i="7"/>
  <c r="D19" i="7"/>
  <c r="C19" i="7"/>
  <c r="J11" i="7"/>
  <c r="I11" i="7"/>
  <c r="I10" i="7" s="1"/>
  <c r="H11" i="7"/>
  <c r="H10" i="7" s="1"/>
  <c r="G11" i="7"/>
  <c r="G10" i="7" s="1"/>
  <c r="F11" i="7"/>
  <c r="E11" i="7"/>
  <c r="E10" i="7" s="1"/>
  <c r="D11" i="7"/>
  <c r="D10" i="7" s="1"/>
  <c r="C11" i="7"/>
  <c r="C10" i="7" s="1"/>
  <c r="C51" i="7" l="1"/>
  <c r="C52" i="7"/>
  <c r="C50" i="7"/>
  <c r="F10" i="7"/>
  <c r="J10" i="7"/>
  <c r="D42" i="7"/>
  <c r="H42" i="7"/>
  <c r="I42" i="7"/>
  <c r="E42" i="7"/>
  <c r="G51" i="7"/>
  <c r="G52" i="7" l="1"/>
  <c r="G50" i="7"/>
  <c r="D50" i="7"/>
  <c r="H51" i="7"/>
  <c r="J52" i="7"/>
  <c r="J51" i="7"/>
  <c r="D52" i="7"/>
  <c r="D51" i="7"/>
  <c r="I51" i="7"/>
  <c r="I52" i="7"/>
  <c r="E51" i="7"/>
  <c r="I50" i="7"/>
  <c r="F51" i="7"/>
  <c r="J50" i="7"/>
  <c r="E50" i="7"/>
  <c r="E52" i="7"/>
  <c r="H52" i="7"/>
  <c r="F50" i="7"/>
  <c r="F52" i="7"/>
  <c r="H50" i="7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<sst xmlns="http://schemas.openxmlformats.org/spreadsheetml/2006/main" count="106" uniqueCount="89">
  <si>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</si>
  <si>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</si>
  <si>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</si>
  <si>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</si>
  <si>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</si>
  <si>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</si>
  <si>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</si>
  <si>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</si>
  <si>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</si>
  <si>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</si>
  <si>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</si>
  <si>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</si>
  <si>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</si>
  <si>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</si>
  <si>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</si>
  <si>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</si>
  <si>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</si>
  <si>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</si>
  <si>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</si>
  <si>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</si>
  <si>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</si>
  <si>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</si>
  <si>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</si>
  <si>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</si>
  <si>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</si>
  <si>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</si>
  <si>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</si>
  <si>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</si>
  <si>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</si>
  <si>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</si>
  <si>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</si>
  <si>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</si>
  <si>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</si>
  <si>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</si>
  <si>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</si>
  <si>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</si>
  <si>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</si>
  <si>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</si>
  <si>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</si>
  <si>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</si>
  <si>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</si>
  <si>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</si>
  <si>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</si>
  <si>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</si>
  <si>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</si>
  <si>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</si>
  <si>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</si>
  <si>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</si>
  <si>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</si>
  <si>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</si>
  <si>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</si>
  <si>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</si>
  <si>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</si>
  <si>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</si>
  <si>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</si>
  <si>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</si>
  <si>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</si>
  <si>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</si>
  <si>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</si>
  <si>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</si>
  <si>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</si>
  <si>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</si>
  <si>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</si>
  <si>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</si>
  <si>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</si>
  <si>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</si>
  <si>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</si>
  <si>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</si>
  <si>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</si>
  <si>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</si>
  <si>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</si>
  <si>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</si>
  <si>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</si>
  <si>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</si>
  <si>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</si>
  <si>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</si>
  <si>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</si>
  <si>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</si>
  <si>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</si>
  <si>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</si>
  <si>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</si>
  <si>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</si>
  <si>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</si>
  <si>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FY 2021-22</t>
  </si>
  <si>
    <t>As on March 2022</t>
  </si>
  <si>
    <t>July</t>
  </si>
  <si>
    <t>Total Retail Payments (2+3+4+5+6)</t>
  </si>
  <si>
    <t>2021
August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</si>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</sst>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2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4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3" borderId="0">
      <alignment horizontal="right"/>
    </xf>
    <xf numFmtId="0" fontId="91" fillId="63" borderId="0">
      <alignment horizontal="right"/>
    </xf>
    <xf numFmtId="0" fontId="92" fillId="63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98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2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9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1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6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8" fontId="2" fillId="2" borderId="1" xfId="0" applyNumberFormat="1" applyFont="1" applyFill="1" applyBorder="1" applyAlignment="1"/>
    <xf numFmtId="168" fontId="3" fillId="5" borderId="1" xfId="0" applyNumberFormat="1" applyFont="1" applyFill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vertical="center" wrapText="1"/>
    </xf>
    <xf numFmtId="2" fontId="2" fillId="0" borderId="1" xfId="1" applyNumberFormat="1" applyFont="1" applyBorder="1" applyAlignment="1"/>
    <xf numFmtId="168" fontId="2" fillId="0" borderId="1" xfId="0" applyNumberFormat="1" applyFont="1" applyBorder="1" applyAlignment="1"/>
    <xf numFmtId="4" fontId="5" fillId="3" borderId="1" xfId="0" applyNumberFormat="1" applyFont="1" applyFill="1" applyBorder="1" applyAlignment="1">
      <alignment vertical="center" wrapText="1"/>
    </xf>
    <xf numFmtId="2" fontId="3" fillId="62" borderId="1" xfId="0" applyNumberFormat="1" applyFont="1" applyFill="1" applyBorder="1" applyAlignment="1"/>
    <xf numFmtId="2" fontId="3" fillId="0" borderId="1" xfId="0" applyNumberFormat="1" applyFont="1" applyBorder="1" applyAlignment="1"/>
    <xf numFmtId="168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right"/>
    </xf>
    <xf numFmtId="2" fontId="2" fillId="0" borderId="0" xfId="0" applyNumberFormat="1" applyFont="1"/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/>
    <xf numFmtId="168" fontId="3" fillId="0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168" fontId="5" fillId="3" borderId="1" xfId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justify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4"/>
  <sheetViews>
    <sheetView tabSelected="1" zoomScaleNormal="100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140625" defaultRowHeight="12.75"/>
  <cols>
    <col min="1" max="1" width="0.7109375" style="49" customWidth="1"/>
    <col min="2" max="2" width="36.28515625" style="2" customWidth="1"/>
    <col min="3" max="3" width="11.7109375" style="1" customWidth="1"/>
    <col min="4" max="4" width="11.140625" style="31" customWidth="1"/>
    <col min="5" max="5" width="11" style="1" customWidth="1"/>
    <col min="6" max="6" width="10.5703125" style="1" customWidth="1"/>
    <col min="7" max="7" width="11.140625" style="1" customWidth="1"/>
    <col min="8" max="8" width="11.42578125" style="31" customWidth="1"/>
    <col min="9" max="9" width="11.5703125" style="1" customWidth="1"/>
    <col min="10" max="10" width="10.42578125" style="1" customWidth="1"/>
    <col min="11" max="16384" width="9.140625" style="49"/>
  </cols>
  <sheetData>
    <row r="1" spans="2:10">
      <c r="D1" s="1"/>
      <c r="H1" s="1"/>
    </row>
    <row r="2" spans="2:10" s="1" customFormat="1">
      <c r="B2" s="86" t="s">
        <v>81</v>
      </c>
      <c r="C2" s="86"/>
      <c r="D2" s="86"/>
      <c r="E2" s="86"/>
      <c r="F2" s="86"/>
      <c r="G2" s="86"/>
      <c r="H2" s="86"/>
      <c r="I2" s="86"/>
      <c r="J2" s="86"/>
    </row>
    <row r="3" spans="2:10" s="1" customFormat="1">
      <c r="B3" s="87" t="s">
        <v>69</v>
      </c>
      <c r="C3" s="87"/>
      <c r="D3" s="87"/>
      <c r="E3" s="87"/>
      <c r="F3" s="87"/>
      <c r="G3" s="87"/>
      <c r="H3" s="87"/>
      <c r="I3" s="87"/>
      <c r="J3" s="87"/>
    </row>
    <row r="4" spans="2:10" s="1" customFormat="1">
      <c r="B4" s="88"/>
      <c r="C4" s="88" t="s">
        <v>30</v>
      </c>
      <c r="D4" s="88"/>
      <c r="E4" s="88"/>
      <c r="F4" s="88"/>
      <c r="G4" s="88" t="s">
        <v>29</v>
      </c>
      <c r="H4" s="88"/>
      <c r="I4" s="88"/>
      <c r="J4" s="88"/>
    </row>
    <row r="5" spans="2:10" s="1" customFormat="1">
      <c r="B5" s="88"/>
      <c r="C5" s="88" t="s">
        <v>83</v>
      </c>
      <c r="D5" s="89" t="s">
        <v>87</v>
      </c>
      <c r="E5" s="83">
        <v>2022</v>
      </c>
      <c r="F5" s="83">
        <v>2022</v>
      </c>
      <c r="G5" s="88" t="s">
        <v>83</v>
      </c>
      <c r="H5" s="89" t="s">
        <v>87</v>
      </c>
      <c r="I5" s="83">
        <v>2022</v>
      </c>
      <c r="J5" s="83">
        <v>2022</v>
      </c>
    </row>
    <row r="6" spans="2:10" s="1" customFormat="1">
      <c r="B6" s="88"/>
      <c r="C6" s="88"/>
      <c r="D6" s="89"/>
      <c r="E6" s="83" t="s">
        <v>85</v>
      </c>
      <c r="F6" s="83" t="s">
        <v>88</v>
      </c>
      <c r="G6" s="88"/>
      <c r="H6" s="89"/>
      <c r="I6" s="83" t="s">
        <v>85</v>
      </c>
      <c r="J6" s="83" t="s">
        <v>88</v>
      </c>
    </row>
    <row r="7" spans="2:10" s="1" customFormat="1">
      <c r="B7" s="88"/>
      <c r="C7" s="83">
        <v>1</v>
      </c>
      <c r="D7" s="83">
        <v>2</v>
      </c>
      <c r="E7" s="83">
        <v>3</v>
      </c>
      <c r="F7" s="83">
        <v>4</v>
      </c>
      <c r="G7" s="83">
        <v>1</v>
      </c>
      <c r="H7" s="83">
        <v>2</v>
      </c>
      <c r="I7" s="83">
        <v>3</v>
      </c>
      <c r="J7" s="83">
        <v>4</v>
      </c>
    </row>
    <row r="8" spans="2:10" s="1" customFormat="1">
      <c r="B8" s="13" t="s">
        <v>68</v>
      </c>
      <c r="C8" s="50"/>
      <c r="D8" s="50"/>
      <c r="E8" s="50"/>
      <c r="F8" s="50"/>
      <c r="G8" s="50"/>
      <c r="H8" s="50"/>
      <c r="I8" s="50"/>
      <c r="J8" s="50"/>
    </row>
    <row r="9" spans="2:10" s="1" customFormat="1">
      <c r="B9" s="30" t="s">
        <v>67</v>
      </c>
      <c r="C9" s="50"/>
      <c r="D9" s="50"/>
      <c r="E9" s="50"/>
      <c r="F9" s="50"/>
      <c r="G9" s="50"/>
      <c r="H9" s="50"/>
      <c r="I9" s="51"/>
      <c r="J9" s="51"/>
    </row>
    <row r="10" spans="2:10" s="1" customFormat="1">
      <c r="B10" s="28" t="s">
        <v>66</v>
      </c>
      <c r="C10" s="3">
        <f>C11+C15+C16</f>
        <v>33.011334999999995</v>
      </c>
      <c r="D10" s="3">
        <f t="shared" ref="D10:G10" si="0">D11+D15+D16</f>
        <v>2.5108349999999997</v>
      </c>
      <c r="E10" s="3">
        <f t="shared" si="0"/>
        <v>3.3880000000000003</v>
      </c>
      <c r="F10" s="3">
        <f t="shared" si="0"/>
        <v>3.2981700000000003</v>
      </c>
      <c r="G10" s="84">
        <f t="shared" si="0"/>
        <v>206873111.64700001</v>
      </c>
      <c r="H10" s="84">
        <f>H11+H15+H16</f>
        <v>15362951.984000001</v>
      </c>
      <c r="I10" s="84">
        <f>I11+I15+I16</f>
        <v>21126043.982000001</v>
      </c>
      <c r="J10" s="84">
        <f>J11+J15+J16</f>
        <v>20028643.7228042</v>
      </c>
    </row>
    <row r="11" spans="2:10" s="1" customFormat="1">
      <c r="B11" s="28" t="s">
        <v>65</v>
      </c>
      <c r="C11" s="3">
        <f>C12+C13+C14</f>
        <v>12.220659999999999</v>
      </c>
      <c r="D11" s="3">
        <f t="shared" ref="D11:J11" si="1">D12+D13+D14</f>
        <v>0.96432000000000007</v>
      </c>
      <c r="E11" s="3">
        <f t="shared" si="1"/>
        <v>1.32782</v>
      </c>
      <c r="F11" s="3">
        <f t="shared" si="1"/>
        <v>1.32606</v>
      </c>
      <c r="G11" s="84">
        <f>G12+G13+G14</f>
        <v>142072938.65200001</v>
      </c>
      <c r="H11" s="84">
        <f t="shared" si="1"/>
        <v>10388877.164000001</v>
      </c>
      <c r="I11" s="84">
        <f t="shared" si="1"/>
        <v>14218681.012</v>
      </c>
      <c r="J11" s="84">
        <f t="shared" si="1"/>
        <v>13493765.1328042</v>
      </c>
    </row>
    <row r="12" spans="2:10" s="1" customFormat="1">
      <c r="B12" s="17" t="s">
        <v>64</v>
      </c>
      <c r="C12" s="6">
        <v>6.2176599999999995</v>
      </c>
      <c r="D12" s="6">
        <v>0.50273000000000001</v>
      </c>
      <c r="E12" s="6">
        <v>0.70970999999999995</v>
      </c>
      <c r="F12" s="6">
        <v>0.75422</v>
      </c>
      <c r="G12" s="66">
        <v>8793300.9120000005</v>
      </c>
      <c r="H12" s="66">
        <v>730532.13400000008</v>
      </c>
      <c r="I12" s="66">
        <v>851203.93200000003</v>
      </c>
      <c r="J12" s="66">
        <v>888831.91280420008</v>
      </c>
    </row>
    <row r="13" spans="2:10" s="1" customFormat="1">
      <c r="B13" s="17" t="s">
        <v>63</v>
      </c>
      <c r="C13" s="6">
        <v>3.0843500000000001</v>
      </c>
      <c r="D13" s="6">
        <v>0.24238000000000001</v>
      </c>
      <c r="E13" s="6">
        <v>0.34272000000000002</v>
      </c>
      <c r="F13" s="6">
        <v>0.32127</v>
      </c>
      <c r="G13" s="66">
        <v>51015711.990000002</v>
      </c>
      <c r="H13" s="66">
        <v>3479766.03</v>
      </c>
      <c r="I13" s="66">
        <v>5764070.4299999997</v>
      </c>
      <c r="J13" s="66">
        <v>5251882.72</v>
      </c>
    </row>
    <row r="14" spans="2:10" s="1" customFormat="1">
      <c r="B14" s="17" t="s">
        <v>62</v>
      </c>
      <c r="C14" s="6">
        <v>2.91865</v>
      </c>
      <c r="D14" s="6">
        <v>0.21920999999999999</v>
      </c>
      <c r="E14" s="6">
        <v>0.27539000000000002</v>
      </c>
      <c r="F14" s="6">
        <v>0.25057000000000001</v>
      </c>
      <c r="G14" s="66">
        <v>82263925.75</v>
      </c>
      <c r="H14" s="66">
        <v>6178579</v>
      </c>
      <c r="I14" s="66">
        <v>7603406.6500000004</v>
      </c>
      <c r="J14" s="66">
        <v>7353050.5</v>
      </c>
    </row>
    <row r="15" spans="2:10" s="1" customFormat="1" ht="16.5" customHeight="1">
      <c r="B15" s="17" t="s">
        <v>61</v>
      </c>
      <c r="C15" s="6">
        <v>19.909904999999998</v>
      </c>
      <c r="D15" s="6">
        <v>1.482475</v>
      </c>
      <c r="E15" s="6">
        <v>1.92954</v>
      </c>
      <c r="F15" s="6">
        <v>1.88592</v>
      </c>
      <c r="G15" s="85">
        <v>59775826.120000005</v>
      </c>
      <c r="H15" s="85">
        <v>4599544.82</v>
      </c>
      <c r="I15" s="85">
        <v>6272727.9699999997</v>
      </c>
      <c r="J15" s="85">
        <v>5970121.5899999989</v>
      </c>
    </row>
    <row r="16" spans="2:10" s="1" customFormat="1" ht="12.75" customHeight="1">
      <c r="B16" s="17" t="s">
        <v>60</v>
      </c>
      <c r="C16" s="6">
        <v>0.88076999999999994</v>
      </c>
      <c r="D16" s="6">
        <v>6.404E-2</v>
      </c>
      <c r="E16" s="16">
        <v>0.13064000000000001</v>
      </c>
      <c r="F16" s="16">
        <v>8.6190000000000003E-2</v>
      </c>
      <c r="G16" s="66">
        <v>5024346.875</v>
      </c>
      <c r="H16" s="66">
        <v>374530</v>
      </c>
      <c r="I16" s="66">
        <v>634635</v>
      </c>
      <c r="J16" s="66">
        <v>564757</v>
      </c>
    </row>
    <row r="17" spans="2:10" s="1" customFormat="1" ht="12.75" customHeight="1">
      <c r="B17" s="68" t="s">
        <v>59</v>
      </c>
      <c r="C17" s="51"/>
      <c r="D17" s="51"/>
      <c r="E17" s="51"/>
      <c r="F17" s="51"/>
      <c r="G17" s="55"/>
      <c r="H17" s="55"/>
      <c r="I17" s="29"/>
      <c r="J17" s="29"/>
    </row>
    <row r="18" spans="2:10" s="1" customFormat="1" ht="25.5">
      <c r="B18" s="69" t="s">
        <v>58</v>
      </c>
      <c r="C18" s="51"/>
      <c r="D18" s="51"/>
      <c r="E18" s="51"/>
      <c r="F18" s="51"/>
      <c r="G18" s="55"/>
      <c r="H18" s="55"/>
      <c r="I18" s="29"/>
      <c r="J18" s="29"/>
    </row>
    <row r="19" spans="2:10" s="1" customFormat="1">
      <c r="B19" s="20" t="s">
        <v>57</v>
      </c>
      <c r="C19" s="52">
        <f>C20+C21</f>
        <v>2078.3917999999999</v>
      </c>
      <c r="D19" s="52">
        <f t="shared" ref="D19:J19" si="2">D20+D21</f>
        <v>166.52096</v>
      </c>
      <c r="E19" s="52">
        <f t="shared" si="2"/>
        <v>189.2627</v>
      </c>
      <c r="F19" s="52">
        <f t="shared" si="2"/>
        <v>188.08019999999999</v>
      </c>
      <c r="G19" s="27">
        <f>G20+G21</f>
        <v>128657516.47132164</v>
      </c>
      <c r="H19" s="27">
        <f>H20+H21</f>
        <v>10164295.644952944</v>
      </c>
      <c r="I19" s="27">
        <f t="shared" si="2"/>
        <v>11551439.680439571</v>
      </c>
      <c r="J19" s="27">
        <f t="shared" si="2"/>
        <v>11665582.708689563</v>
      </c>
    </row>
    <row r="20" spans="2:10" s="1" customFormat="1">
      <c r="B20" s="70" t="s">
        <v>56</v>
      </c>
      <c r="C20" s="53">
        <v>2063.7328299999999</v>
      </c>
      <c r="D20" s="53">
        <v>165.33942999999999</v>
      </c>
      <c r="E20" s="53">
        <v>188.06075999999999</v>
      </c>
      <c r="F20" s="53">
        <v>186.9161</v>
      </c>
      <c r="G20" s="56">
        <v>113319291.72476746</v>
      </c>
      <c r="H20" s="56">
        <v>8940379.6251137163</v>
      </c>
      <c r="I20" s="54">
        <v>9927090.9612711314</v>
      </c>
      <c r="J20" s="54">
        <v>10274479.599017018</v>
      </c>
    </row>
    <row r="21" spans="2:10" s="1" customFormat="1">
      <c r="B21" s="70" t="s">
        <v>55</v>
      </c>
      <c r="C21" s="53">
        <v>14.65897</v>
      </c>
      <c r="D21" s="53">
        <v>1.18153</v>
      </c>
      <c r="E21" s="53">
        <v>1.20194</v>
      </c>
      <c r="F21" s="53">
        <v>1.1640999999999999</v>
      </c>
      <c r="G21" s="56">
        <v>15338224.746554174</v>
      </c>
      <c r="H21" s="56">
        <v>1223916.0198392279</v>
      </c>
      <c r="I21" s="54">
        <v>1624348.719168439</v>
      </c>
      <c r="J21" s="54">
        <v>1391103.1096725438</v>
      </c>
    </row>
    <row r="22" spans="2:10" s="1" customFormat="1">
      <c r="B22" s="69" t="s">
        <v>54</v>
      </c>
      <c r="C22" s="51"/>
      <c r="D22" s="51"/>
      <c r="E22" s="51"/>
      <c r="F22" s="51"/>
      <c r="G22" s="55"/>
      <c r="H22" s="55"/>
      <c r="I22" s="29"/>
      <c r="J22" s="29"/>
    </row>
    <row r="23" spans="2:10" s="1" customFormat="1">
      <c r="B23" s="20" t="s">
        <v>53</v>
      </c>
      <c r="C23" s="52">
        <f>SUM(C24:C29)</f>
        <v>577934.74193999998</v>
      </c>
      <c r="D23" s="52">
        <f>SUM(D24:D29)</f>
        <v>45370.657979999996</v>
      </c>
      <c r="E23" s="52">
        <f t="shared" ref="E23:G23" si="3">SUM(E24:E29)</f>
        <v>74673.642789999998</v>
      </c>
      <c r="F23" s="52">
        <f t="shared" si="3"/>
        <v>77757.946670000005</v>
      </c>
      <c r="G23" s="57">
        <f t="shared" si="3"/>
        <v>42728005.550916232</v>
      </c>
      <c r="H23" s="57">
        <f>SUM(H24:H29)</f>
        <v>3277623.5279190238</v>
      </c>
      <c r="I23" s="57">
        <f>SUM(I24:I29)</f>
        <v>4267239.1469504181</v>
      </c>
      <c r="J23" s="57">
        <f>SUM(J24:J29)</f>
        <v>4288962.9759569298</v>
      </c>
    </row>
    <row r="24" spans="2:10" s="1" customFormat="1">
      <c r="B24" s="17" t="s">
        <v>52</v>
      </c>
      <c r="C24" s="53">
        <v>9.7600000000000016</v>
      </c>
      <c r="D24" s="53">
        <v>1.0500000000000003</v>
      </c>
      <c r="E24" s="53">
        <v>0.68000000000000038</v>
      </c>
      <c r="F24" s="53">
        <v>0.54000000000000026</v>
      </c>
      <c r="G24" s="54">
        <v>574.8900000000001</v>
      </c>
      <c r="H24" s="54">
        <v>61.480000000000004</v>
      </c>
      <c r="I24" s="54">
        <v>39.510000000000005</v>
      </c>
      <c r="J24" s="54">
        <v>30.250000000000004</v>
      </c>
    </row>
    <row r="25" spans="2:10" s="15" customFormat="1">
      <c r="B25" s="17" t="s">
        <v>51</v>
      </c>
      <c r="C25" s="53">
        <v>12573.328580000001</v>
      </c>
      <c r="D25" s="53">
        <v>722.31999999999982</v>
      </c>
      <c r="E25" s="53">
        <v>1259.9899999999998</v>
      </c>
      <c r="F25" s="53">
        <v>1162.46</v>
      </c>
      <c r="G25" s="54">
        <v>133345.09318574399</v>
      </c>
      <c r="H25" s="54">
        <v>10305.11</v>
      </c>
      <c r="I25" s="54">
        <v>12510.93</v>
      </c>
      <c r="J25" s="54">
        <v>9662.4700000000012</v>
      </c>
    </row>
    <row r="26" spans="2:10" s="1" customFormat="1">
      <c r="B26" s="17" t="s">
        <v>71</v>
      </c>
      <c r="C26" s="53">
        <v>46625.245080000001</v>
      </c>
      <c r="D26" s="53">
        <v>3797.1193700000008</v>
      </c>
      <c r="E26" s="53">
        <v>4608.2999999999993</v>
      </c>
      <c r="F26" s="53">
        <v>4669.09</v>
      </c>
      <c r="G26" s="54">
        <v>4171037.4708114001</v>
      </c>
      <c r="H26" s="54">
        <v>320203.0432135</v>
      </c>
      <c r="I26" s="54">
        <v>444540.95</v>
      </c>
      <c r="J26" s="54">
        <v>445988.99000000011</v>
      </c>
    </row>
    <row r="27" spans="2:10" s="15" customFormat="1">
      <c r="B27" s="17" t="s">
        <v>72</v>
      </c>
      <c r="C27" s="53">
        <v>18757.816730000002</v>
      </c>
      <c r="D27" s="53">
        <v>2075.9900000000002</v>
      </c>
      <c r="E27" s="53">
        <v>1892.8799999999999</v>
      </c>
      <c r="F27" s="53">
        <v>1940.04</v>
      </c>
      <c r="G27" s="54">
        <v>1281685.4274510478</v>
      </c>
      <c r="H27" s="54">
        <v>98119.059999999983</v>
      </c>
      <c r="I27" s="54">
        <v>119676.75999999998</v>
      </c>
      <c r="J27" s="54">
        <v>128480.09000000001</v>
      </c>
    </row>
    <row r="28" spans="2:10" s="1" customFormat="1">
      <c r="B28" s="17" t="s">
        <v>73</v>
      </c>
      <c r="C28" s="53">
        <v>40407.290529999998</v>
      </c>
      <c r="D28" s="53">
        <v>3218.7286100000001</v>
      </c>
      <c r="E28" s="58">
        <v>4018.3927899999999</v>
      </c>
      <c r="F28" s="58">
        <v>4166.7566699999998</v>
      </c>
      <c r="G28" s="54">
        <v>28725462.789696448</v>
      </c>
      <c r="H28" s="54">
        <v>2209817.8847055235</v>
      </c>
      <c r="I28" s="54">
        <v>2627353.9569504182</v>
      </c>
      <c r="J28" s="54">
        <v>2631639.0059569301</v>
      </c>
    </row>
    <row r="29" spans="2:10" s="1" customFormat="1">
      <c r="B29" s="17" t="s">
        <v>74</v>
      </c>
      <c r="C29" s="53">
        <v>459561.30102000001</v>
      </c>
      <c r="D29" s="53">
        <v>35555.449999999997</v>
      </c>
      <c r="E29" s="53">
        <v>62893.4</v>
      </c>
      <c r="F29" s="53">
        <v>65819.06</v>
      </c>
      <c r="G29" s="54">
        <v>8415899.8797715884</v>
      </c>
      <c r="H29" s="54">
        <v>639116.95000000007</v>
      </c>
      <c r="I29" s="54">
        <v>1063117.04</v>
      </c>
      <c r="J29" s="54">
        <v>1073162.17</v>
      </c>
    </row>
    <row r="30" spans="2:10" s="1" customFormat="1">
      <c r="B30" s="7" t="s">
        <v>75</v>
      </c>
      <c r="C30" s="53">
        <v>11.990810000000002</v>
      </c>
      <c r="D30" s="53">
        <v>1.1392199999999999</v>
      </c>
      <c r="E30" s="53">
        <v>1.6163799999999999</v>
      </c>
      <c r="F30" s="53">
        <v>1.6317999999999999</v>
      </c>
      <c r="G30" s="54">
        <v>176.55602200000001</v>
      </c>
      <c r="H30" s="54">
        <v>16.9762375</v>
      </c>
      <c r="I30" s="54">
        <v>17.647151499999996</v>
      </c>
      <c r="J30" s="54">
        <v>17.088148199999999</v>
      </c>
    </row>
    <row r="31" spans="2:10" s="1" customFormat="1">
      <c r="B31" s="23" t="s">
        <v>50</v>
      </c>
      <c r="C31" s="52">
        <f>SUM(C32:C34)</f>
        <v>12189.487010000001</v>
      </c>
      <c r="D31" s="52">
        <f>SUM(D32:D34)</f>
        <v>1008.3216299999998</v>
      </c>
      <c r="E31" s="52">
        <f t="shared" ref="E31:J31" si="4">SUM(E32:E34)</f>
        <v>1217.9663599999997</v>
      </c>
      <c r="F31" s="52">
        <f t="shared" si="4"/>
        <v>1247.1473100000001</v>
      </c>
      <c r="G31" s="57">
        <f>SUM(G32:G34)</f>
        <v>1034443.535407667</v>
      </c>
      <c r="H31" s="57">
        <f t="shared" si="4"/>
        <v>85435.867901948994</v>
      </c>
      <c r="I31" s="57">
        <f t="shared" si="4"/>
        <v>100581.20988731898</v>
      </c>
      <c r="J31" s="57">
        <f t="shared" si="4"/>
        <v>102824.44367659898</v>
      </c>
    </row>
    <row r="32" spans="2:10" s="1" customFormat="1">
      <c r="B32" s="7" t="s">
        <v>49</v>
      </c>
      <c r="C32" s="53">
        <v>227.73</v>
      </c>
      <c r="D32" s="53">
        <v>21.989999999999995</v>
      </c>
      <c r="E32" s="53">
        <v>21.26</v>
      </c>
      <c r="F32" s="53">
        <v>17.57</v>
      </c>
      <c r="G32" s="59">
        <v>6113.4891810000008</v>
      </c>
      <c r="H32" s="59">
        <v>462.30000000000013</v>
      </c>
      <c r="I32" s="59">
        <v>620.51999999999987</v>
      </c>
      <c r="J32" s="59">
        <v>515.51</v>
      </c>
    </row>
    <row r="33" spans="2:10" s="15" customFormat="1">
      <c r="B33" s="17" t="s">
        <v>76</v>
      </c>
      <c r="C33" s="53">
        <v>10754.73962</v>
      </c>
      <c r="D33" s="26">
        <v>876.80999999999983</v>
      </c>
      <c r="E33" s="26">
        <v>1067.0499999999997</v>
      </c>
      <c r="F33" s="26">
        <v>1097.3800000000001</v>
      </c>
      <c r="G33" s="59">
        <v>1026640.553956246</v>
      </c>
      <c r="H33" s="34">
        <v>84818.43</v>
      </c>
      <c r="I33" s="34">
        <v>99753.519999999975</v>
      </c>
      <c r="J33" s="34">
        <v>102099.66999999998</v>
      </c>
    </row>
    <row r="34" spans="2:10" s="1" customFormat="1">
      <c r="B34" s="17" t="s">
        <v>77</v>
      </c>
      <c r="C34" s="53">
        <v>1207.0173900000002</v>
      </c>
      <c r="D34" s="53">
        <v>109.52163</v>
      </c>
      <c r="E34" s="53">
        <v>129.65636000000001</v>
      </c>
      <c r="F34" s="53">
        <v>132.19730999999999</v>
      </c>
      <c r="G34" s="59">
        <v>1689.4922704209996</v>
      </c>
      <c r="H34" s="59">
        <v>155.13790194900005</v>
      </c>
      <c r="I34" s="59">
        <v>207.169887319</v>
      </c>
      <c r="J34" s="59">
        <v>209.26367659899998</v>
      </c>
    </row>
    <row r="35" spans="2:10" s="1" customFormat="1">
      <c r="B35" s="20" t="s">
        <v>48</v>
      </c>
      <c r="C35" s="60">
        <f>C36+C39</f>
        <v>61782.931389999998</v>
      </c>
      <c r="D35" s="60">
        <v>5492.9982</v>
      </c>
      <c r="E35" s="60">
        <f>E36+E39</f>
        <v>5481.8028900000008</v>
      </c>
      <c r="F35" s="60">
        <f>F36+F39</f>
        <v>5481.3004999999994</v>
      </c>
      <c r="G35" s="82">
        <f>G36+G39</f>
        <v>1701850.9392770503</v>
      </c>
      <c r="H35" s="82">
        <v>142599.76159468334</v>
      </c>
      <c r="I35" s="82">
        <f t="shared" ref="I35:J35" si="5">I36+I39</f>
        <v>180370.69299112819</v>
      </c>
      <c r="J35" s="82">
        <f t="shared" si="5"/>
        <v>174516.21116478302</v>
      </c>
    </row>
    <row r="36" spans="2:10" s="1" customFormat="1">
      <c r="B36" s="20" t="s">
        <v>47</v>
      </c>
      <c r="C36" s="60">
        <f t="shared" ref="C36:J36" si="6">C37+C38</f>
        <v>22398.823189999999</v>
      </c>
      <c r="D36" s="60">
        <f t="shared" si="6"/>
        <v>1904.7060799999999</v>
      </c>
      <c r="E36" s="60">
        <f t="shared" si="6"/>
        <v>2348.33761</v>
      </c>
      <c r="F36" s="60">
        <f t="shared" si="6"/>
        <v>2447.8311199999998</v>
      </c>
      <c r="G36" s="57">
        <f t="shared" si="6"/>
        <v>971637.68277426134</v>
      </c>
      <c r="H36" s="57">
        <f t="shared" si="6"/>
        <v>77733.016538018317</v>
      </c>
      <c r="I36" s="57">
        <f t="shared" si="6"/>
        <v>115855.73151135119</v>
      </c>
      <c r="J36" s="57">
        <f t="shared" si="6"/>
        <v>112357.556157457</v>
      </c>
    </row>
    <row r="37" spans="2:10" s="1" customFormat="1">
      <c r="B37" s="17" t="s">
        <v>46</v>
      </c>
      <c r="C37" s="53">
        <v>11124.593457500001</v>
      </c>
      <c r="D37" s="53">
        <v>984.62112000000002</v>
      </c>
      <c r="E37" s="53">
        <v>1220.6930199999999</v>
      </c>
      <c r="F37" s="53">
        <v>1330.53592</v>
      </c>
      <c r="G37" s="56">
        <v>380643.41307858197</v>
      </c>
      <c r="H37" s="56">
        <v>32968.885747705011</v>
      </c>
      <c r="I37" s="56">
        <v>41766.61895472098</v>
      </c>
      <c r="J37" s="56">
        <v>44943.165468874962</v>
      </c>
    </row>
    <row r="38" spans="2:10" s="1" customFormat="1">
      <c r="B38" s="17" t="s">
        <v>45</v>
      </c>
      <c r="C38" s="61">
        <v>11274.229732499998</v>
      </c>
      <c r="D38" s="61">
        <v>920.08496000000002</v>
      </c>
      <c r="E38" s="53">
        <v>1127.6445900000001</v>
      </c>
      <c r="F38" s="53">
        <v>1117.2952</v>
      </c>
      <c r="G38" s="56">
        <v>590994.26969567942</v>
      </c>
      <c r="H38" s="56">
        <v>44764.130790313306</v>
      </c>
      <c r="I38" s="56">
        <v>74089.112556630207</v>
      </c>
      <c r="J38" s="56">
        <v>67414.390688582032</v>
      </c>
    </row>
    <row r="39" spans="2:10" s="1" customFormat="1">
      <c r="B39" s="20" t="s">
        <v>44</v>
      </c>
      <c r="C39" s="78">
        <f t="shared" ref="C39:J39" si="7">C40+C41</f>
        <v>39384.108200000002</v>
      </c>
      <c r="D39" s="78">
        <v>3588.2921200000001</v>
      </c>
      <c r="E39" s="78">
        <f t="shared" si="7"/>
        <v>3133.4652800000003</v>
      </c>
      <c r="F39" s="78">
        <f t="shared" si="7"/>
        <v>3033.46938</v>
      </c>
      <c r="G39" s="79">
        <f t="shared" si="7"/>
        <v>730213.25650278898</v>
      </c>
      <c r="H39" s="79">
        <v>64866.745056665022</v>
      </c>
      <c r="I39" s="79">
        <f t="shared" si="7"/>
        <v>64514.961479777012</v>
      </c>
      <c r="J39" s="57">
        <f t="shared" si="7"/>
        <v>62158.655007326008</v>
      </c>
    </row>
    <row r="40" spans="2:10" s="1" customFormat="1">
      <c r="B40" s="17" t="s">
        <v>43</v>
      </c>
      <c r="C40" s="80">
        <v>22967.103760809274</v>
      </c>
      <c r="D40" s="80">
        <v>2119.6342100000002</v>
      </c>
      <c r="E40" s="64">
        <v>2053.4000900000001</v>
      </c>
      <c r="F40" s="64">
        <v>2012.1663149999999</v>
      </c>
      <c r="G40" s="81">
        <v>451550.32706516556</v>
      </c>
      <c r="H40" s="81">
        <v>41177.137230156492</v>
      </c>
      <c r="I40" s="81">
        <v>41211.02551213478</v>
      </c>
      <c r="J40" s="56">
        <v>40584.664346445767</v>
      </c>
    </row>
    <row r="41" spans="2:10" s="33" customFormat="1">
      <c r="B41" s="32" t="s">
        <v>42</v>
      </c>
      <c r="C41" s="61">
        <v>16417.004439190725</v>
      </c>
      <c r="D41" s="62">
        <v>1468.6579099999999</v>
      </c>
      <c r="E41" s="53">
        <v>1080.06519</v>
      </c>
      <c r="F41" s="53">
        <v>1021.3030649999999</v>
      </c>
      <c r="G41" s="56">
        <v>278662.92943762348</v>
      </c>
      <c r="H41" s="56">
        <v>23689.607826508527</v>
      </c>
      <c r="I41" s="56">
        <v>23303.935967642232</v>
      </c>
      <c r="J41" s="56">
        <v>21573.990660880241</v>
      </c>
    </row>
    <row r="42" spans="2:10" s="1" customFormat="1">
      <c r="B42" s="20" t="s">
        <v>41</v>
      </c>
      <c r="C42" s="60">
        <f t="shared" ref="C42:J42" si="8">C43+C44</f>
        <v>65782.750469999999</v>
      </c>
      <c r="D42" s="60">
        <f t="shared" si="8"/>
        <v>5259.8975599999994</v>
      </c>
      <c r="E42" s="60">
        <f t="shared" si="8"/>
        <v>6195.342920000001</v>
      </c>
      <c r="F42" s="60">
        <f t="shared" si="8"/>
        <v>6177.68613</v>
      </c>
      <c r="G42" s="27">
        <f t="shared" si="8"/>
        <v>279416.42169010954</v>
      </c>
      <c r="H42" s="27">
        <f t="shared" si="8"/>
        <v>22362.316185605807</v>
      </c>
      <c r="I42" s="27">
        <f t="shared" si="8"/>
        <v>25308.856021303749</v>
      </c>
      <c r="J42" s="27">
        <f t="shared" si="8"/>
        <v>24625.421185661002</v>
      </c>
    </row>
    <row r="43" spans="2:10" s="1" customFormat="1">
      <c r="B43" s="17" t="s">
        <v>40</v>
      </c>
      <c r="C43" s="53">
        <v>53013.858869999996</v>
      </c>
      <c r="D43" s="53">
        <v>4227.0811299999996</v>
      </c>
      <c r="E43" s="53">
        <v>4855.8678200000004</v>
      </c>
      <c r="F43" s="53">
        <v>4877.4209499999997</v>
      </c>
      <c r="G43" s="63">
        <v>220183.3287174264</v>
      </c>
      <c r="H43" s="63">
        <v>17745.719846827968</v>
      </c>
      <c r="I43" s="54">
        <v>18774.531796912674</v>
      </c>
      <c r="J43" s="54">
        <v>18494.759777750562</v>
      </c>
    </row>
    <row r="44" spans="2:10" s="1" customFormat="1">
      <c r="B44" s="20" t="s">
        <v>39</v>
      </c>
      <c r="C44" s="60">
        <f>C45+C46</f>
        <v>12768.891599999999</v>
      </c>
      <c r="D44" s="60">
        <f t="shared" ref="D44:J44" si="9">D45+D46</f>
        <v>1032.8164300000001</v>
      </c>
      <c r="E44" s="60">
        <f t="shared" si="9"/>
        <v>1339.4751000000001</v>
      </c>
      <c r="F44" s="60">
        <f t="shared" si="9"/>
        <v>1300.2651800000001</v>
      </c>
      <c r="G44" s="27">
        <f t="shared" si="9"/>
        <v>59233.092972683138</v>
      </c>
      <c r="H44" s="27">
        <f t="shared" si="9"/>
        <v>4616.5963387778393</v>
      </c>
      <c r="I44" s="27">
        <f t="shared" si="9"/>
        <v>6534.3242243910772</v>
      </c>
      <c r="J44" s="27">
        <f t="shared" si="9"/>
        <v>6130.6614079104402</v>
      </c>
    </row>
    <row r="45" spans="2:10" s="1" customFormat="1">
      <c r="B45" s="17" t="s">
        <v>38</v>
      </c>
      <c r="C45" s="64">
        <v>1116.1591026799999</v>
      </c>
      <c r="D45" s="64">
        <v>132.27256895999997</v>
      </c>
      <c r="E45" s="65">
        <v>85.426150000000007</v>
      </c>
      <c r="F45" s="65">
        <v>83.897930000000002</v>
      </c>
      <c r="G45" s="63">
        <v>19546.195951503949</v>
      </c>
      <c r="H45" s="63">
        <v>1109.7729403288454</v>
      </c>
      <c r="I45" s="54">
        <v>1284.6669402798436</v>
      </c>
      <c r="J45" s="54">
        <v>1177.3008389690276</v>
      </c>
    </row>
    <row r="46" spans="2:10" s="1" customFormat="1">
      <c r="B46" s="17" t="s">
        <v>37</v>
      </c>
      <c r="C46" s="64">
        <v>11652.732497319999</v>
      </c>
      <c r="D46" s="64">
        <v>900.54386104000014</v>
      </c>
      <c r="E46" s="65">
        <v>1254.0489500000001</v>
      </c>
      <c r="F46" s="53">
        <v>1216.36725</v>
      </c>
      <c r="G46" s="63">
        <v>39686.897021179189</v>
      </c>
      <c r="H46" s="63">
        <v>3506.8233984489943</v>
      </c>
      <c r="I46" s="54">
        <v>5249.6572841112338</v>
      </c>
      <c r="J46" s="54">
        <v>4953.3605689414126</v>
      </c>
    </row>
    <row r="47" spans="2:10" s="1" customFormat="1">
      <c r="B47" s="20" t="s">
        <v>36</v>
      </c>
      <c r="C47" s="60">
        <f>C48+C49</f>
        <v>6999.1221100000002</v>
      </c>
      <c r="D47" s="60">
        <f t="shared" ref="D47:J47" si="10">D48+D49</f>
        <v>588.62000000000012</v>
      </c>
      <c r="E47" s="60">
        <f t="shared" si="10"/>
        <v>588.66967999999997</v>
      </c>
      <c r="F47" s="60">
        <f t="shared" si="10"/>
        <v>575.80999999999995</v>
      </c>
      <c r="G47" s="27">
        <f>G48+G49</f>
        <v>6650332.5654518325</v>
      </c>
      <c r="H47" s="27">
        <f t="shared" si="10"/>
        <v>533902.53999999992</v>
      </c>
      <c r="I47" s="27">
        <f t="shared" si="10"/>
        <v>579726.51</v>
      </c>
      <c r="J47" s="27">
        <f t="shared" si="10"/>
        <v>548384.5</v>
      </c>
    </row>
    <row r="48" spans="2:10" s="1" customFormat="1">
      <c r="B48" s="17" t="s">
        <v>35</v>
      </c>
      <c r="C48" s="65">
        <v>6999.1221100000002</v>
      </c>
      <c r="D48" s="64">
        <v>588.62000000000012</v>
      </c>
      <c r="E48" s="65">
        <v>588.66967999999997</v>
      </c>
      <c r="F48" s="65">
        <v>575.80999999999995</v>
      </c>
      <c r="G48" s="54">
        <v>6650332.5654518325</v>
      </c>
      <c r="H48" s="63">
        <v>533902.53999999992</v>
      </c>
      <c r="I48" s="54">
        <v>579726.51</v>
      </c>
      <c r="J48" s="54">
        <v>548384.5</v>
      </c>
    </row>
    <row r="49" spans="2:10" s="1" customFormat="1">
      <c r="B49" s="17" t="s">
        <v>34</v>
      </c>
      <c r="C49" s="53">
        <v>0</v>
      </c>
      <c r="D49" s="53">
        <v>0</v>
      </c>
      <c r="E49" s="53">
        <v>0</v>
      </c>
      <c r="F49" s="53">
        <v>0</v>
      </c>
      <c r="G49" s="54">
        <v>0</v>
      </c>
      <c r="H49" s="54">
        <v>0</v>
      </c>
      <c r="I49" s="54">
        <v>0</v>
      </c>
      <c r="J49" s="54">
        <v>0</v>
      </c>
    </row>
    <row r="50" spans="2:10" s="1" customFormat="1">
      <c r="B50" s="25" t="s">
        <v>86</v>
      </c>
      <c r="C50" s="60">
        <f>C23+C31+C35+C42+C47</f>
        <v>724689.03292000003</v>
      </c>
      <c r="D50" s="60">
        <f t="shared" ref="D50:I50" si="11">D23+D31+D35+D42+D47</f>
        <v>57720.495369999997</v>
      </c>
      <c r="E50" s="60">
        <f>E23+E31+E35+E42+E47</f>
        <v>88157.424640000012</v>
      </c>
      <c r="F50" s="60">
        <f>F23+F31+F35+F42+F47</f>
        <v>91239.890610000002</v>
      </c>
      <c r="G50" s="57">
        <f>G23+G31+G35+G42+G47</f>
        <v>52394049.012742892</v>
      </c>
      <c r="H50" s="57">
        <f t="shared" si="11"/>
        <v>4061924.0136012621</v>
      </c>
      <c r="I50" s="57">
        <f t="shared" si="11"/>
        <v>5153226.415850169</v>
      </c>
      <c r="J50" s="57">
        <f>J23+J31+J35+J42+J47</f>
        <v>5139313.551983973</v>
      </c>
    </row>
    <row r="51" spans="2:10" s="1" customFormat="1">
      <c r="B51" s="25" t="s">
        <v>33</v>
      </c>
      <c r="C51" s="60">
        <f>C19+C23+C31+C35+C42+C47</f>
        <v>726767.42472000001</v>
      </c>
      <c r="D51" s="60">
        <f t="shared" ref="D51:J51" si="12">D19+D23+D31+D35+D42+D47</f>
        <v>57887.016329999999</v>
      </c>
      <c r="E51" s="60">
        <f t="shared" si="12"/>
        <v>88346.687340000019</v>
      </c>
      <c r="F51" s="60">
        <f t="shared" si="12"/>
        <v>91427.970809999999</v>
      </c>
      <c r="G51" s="57">
        <f>G19+G23+G31+G35+G42+G47</f>
        <v>181051565.48406452</v>
      </c>
      <c r="H51" s="57">
        <f t="shared" si="12"/>
        <v>14226219.658554206</v>
      </c>
      <c r="I51" s="57">
        <f t="shared" si="12"/>
        <v>16704666.096289739</v>
      </c>
      <c r="J51" s="57">
        <f t="shared" si="12"/>
        <v>16804896.260673538</v>
      </c>
    </row>
    <row r="52" spans="2:10" s="1" customFormat="1">
      <c r="B52" s="25" t="s">
        <v>32</v>
      </c>
      <c r="C52" s="60">
        <f>C19+C23+C31+C35+C42</f>
        <v>719768.30261000001</v>
      </c>
      <c r="D52" s="60">
        <f t="shared" ref="D52:J52" si="13">D19+D23+D31+D35+D42</f>
        <v>57298.396329999996</v>
      </c>
      <c r="E52" s="60">
        <f t="shared" si="13"/>
        <v>87758.017660000012</v>
      </c>
      <c r="F52" s="60">
        <f t="shared" si="13"/>
        <v>90852.160810000001</v>
      </c>
      <c r="G52" s="57">
        <f>G19+G23+G31+G35+G42</f>
        <v>174401232.91861269</v>
      </c>
      <c r="H52" s="57">
        <f t="shared" si="13"/>
        <v>13692317.118554207</v>
      </c>
      <c r="I52" s="57">
        <f t="shared" si="13"/>
        <v>16124939.586289739</v>
      </c>
      <c r="J52" s="57">
        <f t="shared" si="13"/>
        <v>16256511.760673536</v>
      </c>
    </row>
    <row r="53" spans="2:10" s="1" customFormat="1">
      <c r="B53" s="91" t="s">
        <v>31</v>
      </c>
      <c r="C53" s="91"/>
      <c r="D53" s="91"/>
      <c r="E53" s="91"/>
      <c r="F53" s="91"/>
      <c r="G53" s="91"/>
      <c r="H53" s="91"/>
      <c r="I53" s="91"/>
      <c r="J53" s="91"/>
    </row>
    <row r="54" spans="2:10" s="1" customFormat="1">
      <c r="B54" s="92"/>
      <c r="C54" s="92" t="s">
        <v>30</v>
      </c>
      <c r="D54" s="92"/>
      <c r="E54" s="92"/>
      <c r="F54" s="92"/>
      <c r="G54" s="92" t="s">
        <v>29</v>
      </c>
      <c r="H54" s="92"/>
      <c r="I54" s="92"/>
      <c r="J54" s="92"/>
    </row>
    <row r="55" spans="2:10" s="1" customFormat="1" ht="12.75" customHeight="1">
      <c r="B55" s="92"/>
      <c r="C55" s="88" t="s">
        <v>83</v>
      </c>
      <c r="D55" s="89" t="s">
        <v>87</v>
      </c>
      <c r="E55" s="83">
        <v>2022</v>
      </c>
      <c r="F55" s="83">
        <v>2022</v>
      </c>
      <c r="G55" s="88" t="s">
        <v>83</v>
      </c>
      <c r="H55" s="89" t="s">
        <v>87</v>
      </c>
      <c r="I55" s="83">
        <v>2022</v>
      </c>
      <c r="J55" s="83">
        <v>2022</v>
      </c>
    </row>
    <row r="56" spans="2:10" s="1" customFormat="1">
      <c r="B56" s="92"/>
      <c r="C56" s="88"/>
      <c r="D56" s="89"/>
      <c r="E56" s="83" t="s">
        <v>85</v>
      </c>
      <c r="F56" s="83" t="s">
        <v>88</v>
      </c>
      <c r="G56" s="88"/>
      <c r="H56" s="89"/>
      <c r="I56" s="83" t="s">
        <v>85</v>
      </c>
      <c r="J56" s="83" t="s">
        <v>88</v>
      </c>
    </row>
    <row r="57" spans="2:10" s="1" customFormat="1">
      <c r="B57" s="92"/>
      <c r="C57" s="83">
        <v>1</v>
      </c>
      <c r="D57" s="83">
        <v>2</v>
      </c>
      <c r="E57" s="83">
        <v>3</v>
      </c>
      <c r="F57" s="83">
        <v>4</v>
      </c>
      <c r="G57" s="83">
        <v>1</v>
      </c>
      <c r="H57" s="83">
        <v>2</v>
      </c>
      <c r="I57" s="83">
        <v>3</v>
      </c>
      <c r="J57" s="83">
        <v>4</v>
      </c>
    </row>
    <row r="58" spans="2:10" s="1" customFormat="1" ht="12.75" customHeight="1">
      <c r="B58" s="13" t="s">
        <v>28</v>
      </c>
      <c r="C58" s="12"/>
      <c r="D58" s="12"/>
      <c r="E58" s="12"/>
      <c r="F58" s="12"/>
      <c r="G58" s="12"/>
      <c r="H58" s="12"/>
      <c r="I58" s="12"/>
      <c r="J58" s="12"/>
    </row>
    <row r="59" spans="2:10" s="1" customFormat="1">
      <c r="B59" s="23" t="s">
        <v>27</v>
      </c>
      <c r="C59" s="8">
        <f>C60+C61</f>
        <v>507531.37444430002</v>
      </c>
      <c r="D59" s="8">
        <f t="shared" ref="D59:J59" si="14">D60+D61</f>
        <v>39029.40094</v>
      </c>
      <c r="E59" s="8">
        <f t="shared" si="14"/>
        <v>68451.321240000005</v>
      </c>
      <c r="F59" s="8">
        <f t="shared" si="14"/>
        <v>72227.7592</v>
      </c>
      <c r="G59" s="35">
        <f t="shared" si="14"/>
        <v>14973492.599833256</v>
      </c>
      <c r="H59" s="35">
        <f t="shared" si="14"/>
        <v>1136503.4641689358</v>
      </c>
      <c r="I59" s="35">
        <f t="shared" si="14"/>
        <v>1786718.7545087454</v>
      </c>
      <c r="J59" s="35">
        <f t="shared" si="14"/>
        <v>1827747.780068116</v>
      </c>
    </row>
    <row r="60" spans="2:10" s="1" customFormat="1">
      <c r="B60" s="17" t="s">
        <v>26</v>
      </c>
      <c r="C60" s="72">
        <v>40805.690611999999</v>
      </c>
      <c r="D60" s="36">
        <v>3244.2857399999998</v>
      </c>
      <c r="E60" s="24">
        <v>4902.4243100000003</v>
      </c>
      <c r="F60" s="24">
        <v>6590.6181299999998</v>
      </c>
      <c r="G60" s="71">
        <v>2726363.42692537</v>
      </c>
      <c r="H60" s="37">
        <v>201774.41908016297</v>
      </c>
      <c r="I60" s="71">
        <v>323929.19210263749</v>
      </c>
      <c r="J60" s="71">
        <v>363782.00542526552</v>
      </c>
    </row>
    <row r="61" spans="2:10" s="1" customFormat="1">
      <c r="B61" s="17" t="s">
        <v>25</v>
      </c>
      <c r="C61" s="72">
        <v>466725.68383230001</v>
      </c>
      <c r="D61" s="24">
        <v>35785.1152</v>
      </c>
      <c r="E61" s="24">
        <v>63548.896930000003</v>
      </c>
      <c r="F61" s="24">
        <v>65637.141069999998</v>
      </c>
      <c r="G61" s="71">
        <v>12247129.172907885</v>
      </c>
      <c r="H61" s="71">
        <v>934729.04508877289</v>
      </c>
      <c r="I61" s="71">
        <v>1462789.562406108</v>
      </c>
      <c r="J61" s="71">
        <v>1463965.7746428505</v>
      </c>
    </row>
    <row r="62" spans="2:10" s="1" customFormat="1" ht="25.5">
      <c r="B62" s="23" t="s">
        <v>24</v>
      </c>
      <c r="C62" s="8">
        <f t="shared" ref="C62:J62" si="15">C63+C64</f>
        <v>40726.589847099996</v>
      </c>
      <c r="D62" s="8">
        <f t="shared" si="15"/>
        <v>3561.1830199999995</v>
      </c>
      <c r="E62" s="8">
        <f t="shared" si="15"/>
        <v>3765.1597000000002</v>
      </c>
      <c r="F62" s="8">
        <f t="shared" si="15"/>
        <v>3537.7423100000001</v>
      </c>
      <c r="G62" s="35">
        <f t="shared" si="15"/>
        <v>83159995.764477015</v>
      </c>
      <c r="H62" s="35">
        <f t="shared" si="15"/>
        <v>6537168.5894070305</v>
      </c>
      <c r="I62" s="35">
        <f t="shared" si="15"/>
        <v>7396630.3022642788</v>
      </c>
      <c r="J62" s="35">
        <f t="shared" si="15"/>
        <v>7351639.7998293927</v>
      </c>
    </row>
    <row r="63" spans="2:10" s="1" customFormat="1">
      <c r="B63" s="7" t="s">
        <v>23</v>
      </c>
      <c r="C63" s="36">
        <v>9583.3223170999991</v>
      </c>
      <c r="D63" s="36">
        <v>814.1721399999999</v>
      </c>
      <c r="E63" s="36">
        <v>934.78218000000004</v>
      </c>
      <c r="F63" s="36">
        <v>932.41390000000001</v>
      </c>
      <c r="G63" s="42">
        <v>52142582.30522114</v>
      </c>
      <c r="H63" s="42">
        <v>4087618.1199072418</v>
      </c>
      <c r="I63" s="42">
        <v>4450728.7627132032</v>
      </c>
      <c r="J63" s="42">
        <v>4304970.097162501</v>
      </c>
    </row>
    <row r="64" spans="2:10" s="1" customFormat="1">
      <c r="B64" s="7" t="s">
        <v>22</v>
      </c>
      <c r="C64" s="36">
        <v>31143.267529999997</v>
      </c>
      <c r="D64" s="36">
        <v>2747.0108799999998</v>
      </c>
      <c r="E64" s="36">
        <v>2830.37752</v>
      </c>
      <c r="F64" s="36">
        <v>2605.3284100000001</v>
      </c>
      <c r="G64" s="42">
        <v>31017413.459255882</v>
      </c>
      <c r="H64" s="42">
        <v>2449550.4694997882</v>
      </c>
      <c r="I64" s="42">
        <v>2945901.539551076</v>
      </c>
      <c r="J64" s="42">
        <v>3046669.7026668917</v>
      </c>
    </row>
    <row r="65" spans="2:10" s="1" customFormat="1">
      <c r="B65" s="13" t="s">
        <v>21</v>
      </c>
      <c r="C65" s="22"/>
      <c r="D65" s="22"/>
      <c r="E65" s="21"/>
      <c r="F65" s="21"/>
      <c r="G65" s="40"/>
      <c r="H65" s="40"/>
      <c r="I65" s="41"/>
      <c r="J65" s="41"/>
    </row>
    <row r="66" spans="2:10" s="1" customFormat="1">
      <c r="B66" s="20" t="s">
        <v>20</v>
      </c>
      <c r="C66" s="8">
        <f t="shared" ref="C66:J66" si="16">C67+C68+C69</f>
        <v>65240.433819999998</v>
      </c>
      <c r="D66" s="8">
        <f>D67+D68+D69</f>
        <v>5684.7337999999991</v>
      </c>
      <c r="E66" s="8">
        <f t="shared" si="16"/>
        <v>5774.1850999999997</v>
      </c>
      <c r="F66" s="8">
        <f>F67+F68+F69</f>
        <v>5766.6138899999996</v>
      </c>
      <c r="G66" s="35">
        <f t="shared" si="16"/>
        <v>3111945.8905645148</v>
      </c>
      <c r="H66" s="35">
        <f t="shared" si="16"/>
        <v>262880.82789672987</v>
      </c>
      <c r="I66" s="35">
        <f t="shared" si="16"/>
        <v>272103.07173893088</v>
      </c>
      <c r="J66" s="35">
        <f t="shared" si="16"/>
        <v>268788.07867432403</v>
      </c>
    </row>
    <row r="67" spans="2:10" s="1" customFormat="1">
      <c r="B67" s="17" t="s">
        <v>19</v>
      </c>
      <c r="C67" s="6">
        <v>62.372780000000006</v>
      </c>
      <c r="D67" s="6">
        <v>5.0153499999999998</v>
      </c>
      <c r="E67" s="6">
        <v>6.9506300000000003</v>
      </c>
      <c r="F67" s="6">
        <v>7.4623999999999997</v>
      </c>
      <c r="G67" s="42">
        <v>3130.2990601579904</v>
      </c>
      <c r="H67" s="42">
        <v>248.15120380700003</v>
      </c>
      <c r="I67" s="42">
        <v>342.40416252599994</v>
      </c>
      <c r="J67" s="42">
        <v>358.62956604099998</v>
      </c>
    </row>
    <row r="68" spans="2:10" s="1" customFormat="1">
      <c r="B68" s="17" t="s">
        <v>18</v>
      </c>
      <c r="C68" s="6">
        <v>64851.61116</v>
      </c>
      <c r="D68" s="6">
        <v>5652.3715199999997</v>
      </c>
      <c r="E68" s="6">
        <v>5731.8188499999997</v>
      </c>
      <c r="F68" s="6">
        <v>5723.8445899999997</v>
      </c>
      <c r="G68" s="42">
        <v>3097739.1405132604</v>
      </c>
      <c r="H68" s="42">
        <v>261683.22859575998</v>
      </c>
      <c r="I68" s="42">
        <v>270608.72398181702</v>
      </c>
      <c r="J68" s="42">
        <v>267288.74981140898</v>
      </c>
    </row>
    <row r="69" spans="2:10" s="1" customFormat="1">
      <c r="B69" s="17" t="s">
        <v>17</v>
      </c>
      <c r="C69" s="6">
        <v>326.44988000000001</v>
      </c>
      <c r="D69" s="6">
        <v>27.34693</v>
      </c>
      <c r="E69" s="6">
        <v>35.415619999999997</v>
      </c>
      <c r="F69" s="6">
        <v>35.306899999999999</v>
      </c>
      <c r="G69" s="42">
        <v>11076.45099109647</v>
      </c>
      <c r="H69" s="42">
        <v>949.44809716289626</v>
      </c>
      <c r="I69" s="42">
        <v>1151.943594587864</v>
      </c>
      <c r="J69" s="42">
        <v>1140.6992968740628</v>
      </c>
    </row>
    <row r="70" spans="2:10" s="1" customFormat="1">
      <c r="B70" s="20" t="s">
        <v>16</v>
      </c>
      <c r="C70" s="72">
        <f t="shared" ref="C70:H70" si="17">C71+C72</f>
        <v>91.16925999999998</v>
      </c>
      <c r="D70" s="72">
        <f t="shared" si="17"/>
        <v>6.5238599999999991</v>
      </c>
      <c r="E70" s="72">
        <f>E71+E72</f>
        <v>2.2580100000000001</v>
      </c>
      <c r="F70" s="72">
        <f>F71+F72</f>
        <v>2.1892100000000001</v>
      </c>
      <c r="G70" s="73">
        <f t="shared" si="17"/>
        <v>728.45299749499964</v>
      </c>
      <c r="H70" s="73">
        <f t="shared" si="17"/>
        <v>64.476708146999997</v>
      </c>
      <c r="I70" s="73">
        <f>I71+I72</f>
        <v>22.069957158000001</v>
      </c>
      <c r="J70" s="73">
        <f>J71+J72</f>
        <v>20.937222986000002</v>
      </c>
    </row>
    <row r="71" spans="2:10" s="19" customFormat="1">
      <c r="B71" s="17" t="s">
        <v>15</v>
      </c>
      <c r="C71" s="74">
        <v>79.421369999999982</v>
      </c>
      <c r="D71" s="74">
        <v>5.5000799999999996</v>
      </c>
      <c r="E71" s="75">
        <v>2.2466900000000001</v>
      </c>
      <c r="F71" s="75">
        <v>2.1615000000000002</v>
      </c>
      <c r="G71" s="76">
        <v>557.14148935699995</v>
      </c>
      <c r="H71" s="76">
        <v>42.275905227000003</v>
      </c>
      <c r="I71" s="73">
        <v>21.981254608</v>
      </c>
      <c r="J71" s="73">
        <v>20.706636436</v>
      </c>
    </row>
    <row r="72" spans="2:10" s="1" customFormat="1">
      <c r="B72" s="17" t="s">
        <v>14</v>
      </c>
      <c r="C72" s="72">
        <v>11.74789</v>
      </c>
      <c r="D72" s="72">
        <v>1.0237799999999999</v>
      </c>
      <c r="E72" s="75">
        <v>1.132E-2</v>
      </c>
      <c r="F72" s="75">
        <v>2.7709999999999999E-2</v>
      </c>
      <c r="G72" s="77">
        <v>171.31150813799971</v>
      </c>
      <c r="H72" s="77">
        <v>22.200802919999997</v>
      </c>
      <c r="I72" s="73">
        <v>8.8702550000000005E-2</v>
      </c>
      <c r="J72" s="73">
        <v>0.23058655</v>
      </c>
    </row>
    <row r="73" spans="2:10" s="1" customFormat="1">
      <c r="B73" s="18" t="s">
        <v>13</v>
      </c>
      <c r="C73" s="3">
        <f t="shared" ref="C73:J73" si="18">C74</f>
        <v>11126.039999999999</v>
      </c>
      <c r="D73" s="3">
        <f t="shared" si="18"/>
        <v>1061.82</v>
      </c>
      <c r="E73" s="3">
        <f t="shared" si="18"/>
        <v>1082.22</v>
      </c>
      <c r="F73" s="3">
        <f t="shared" si="18"/>
        <v>1021.4799999999998</v>
      </c>
      <c r="G73" s="35">
        <f t="shared" si="18"/>
        <v>299776.23999999993</v>
      </c>
      <c r="H73" s="35">
        <f t="shared" si="18"/>
        <v>26830.110000000004</v>
      </c>
      <c r="I73" s="35">
        <f t="shared" si="18"/>
        <v>29517.48</v>
      </c>
      <c r="J73" s="35">
        <f t="shared" si="18"/>
        <v>26192.930000000004</v>
      </c>
    </row>
    <row r="74" spans="2:10" s="15" customFormat="1">
      <c r="B74" s="17" t="s">
        <v>12</v>
      </c>
      <c r="C74" s="16">
        <v>11126.039999999999</v>
      </c>
      <c r="D74" s="16">
        <v>1061.82</v>
      </c>
      <c r="E74" s="16">
        <v>1082.22</v>
      </c>
      <c r="F74" s="16">
        <v>1021.4799999999998</v>
      </c>
      <c r="G74" s="43">
        <v>299776.23999999993</v>
      </c>
      <c r="H74" s="45">
        <v>26830.110000000004</v>
      </c>
      <c r="I74" s="43">
        <v>29517.48</v>
      </c>
      <c r="J74" s="43">
        <v>26192.930000000004</v>
      </c>
    </row>
    <row r="75" spans="2:10" s="1" customFormat="1">
      <c r="B75" s="91" t="s">
        <v>11</v>
      </c>
      <c r="C75" s="91"/>
      <c r="D75" s="91"/>
      <c r="E75" s="91"/>
      <c r="F75" s="91"/>
      <c r="G75" s="67"/>
      <c r="H75" s="11"/>
      <c r="I75" s="14"/>
      <c r="J75" s="14"/>
    </row>
    <row r="76" spans="2:10" s="1" customFormat="1" ht="12.75" customHeight="1">
      <c r="B76" s="92"/>
      <c r="C76" s="88" t="s">
        <v>84</v>
      </c>
      <c r="D76" s="89" t="s">
        <v>87</v>
      </c>
      <c r="E76" s="44">
        <v>2022</v>
      </c>
      <c r="F76" s="44">
        <v>2022</v>
      </c>
    </row>
    <row r="77" spans="2:10" s="1" customFormat="1" ht="24.75" customHeight="1">
      <c r="B77" s="92"/>
      <c r="C77" s="88"/>
      <c r="D77" s="89"/>
      <c r="E77" s="44" t="s">
        <v>85</v>
      </c>
      <c r="F77" s="44" t="s">
        <v>88</v>
      </c>
    </row>
    <row r="78" spans="2:10" s="1" customFormat="1">
      <c r="B78" s="92"/>
      <c r="C78" s="44">
        <v>1</v>
      </c>
      <c r="D78" s="44">
        <v>2</v>
      </c>
      <c r="E78" s="44">
        <v>3</v>
      </c>
      <c r="F78" s="44">
        <v>4</v>
      </c>
    </row>
    <row r="79" spans="2:10" s="1" customFormat="1">
      <c r="B79" s="13" t="s">
        <v>10</v>
      </c>
      <c r="C79" s="12"/>
      <c r="D79" s="12"/>
      <c r="E79" s="12"/>
      <c r="F79" s="12"/>
    </row>
    <row r="80" spans="2:10" s="1" customFormat="1">
      <c r="B80" s="4" t="s">
        <v>9</v>
      </c>
      <c r="C80" s="3">
        <f>C81+C82</f>
        <v>9912.93037</v>
      </c>
      <c r="D80" s="3">
        <f>D81+D82</f>
        <v>9771.9737099999984</v>
      </c>
      <c r="E80" s="3">
        <f t="shared" ref="E80:F80" si="19">E81+E82</f>
        <v>10077.331980000001</v>
      </c>
      <c r="F80" s="3">
        <f t="shared" si="19"/>
        <v>10128.50337</v>
      </c>
    </row>
    <row r="81" spans="2:11" s="1" customFormat="1">
      <c r="B81" s="7" t="s">
        <v>8</v>
      </c>
      <c r="C81" s="39">
        <v>736.27329999999995</v>
      </c>
      <c r="D81" s="39">
        <v>639.34370999999999</v>
      </c>
      <c r="E81" s="6">
        <v>802.55722000000003</v>
      </c>
      <c r="F81" s="6">
        <v>779.91468999999995</v>
      </c>
    </row>
    <row r="82" spans="2:11" s="1" customFormat="1">
      <c r="B82" s="7" t="s">
        <v>7</v>
      </c>
      <c r="C82" s="39">
        <v>9176.6570699999993</v>
      </c>
      <c r="D82" s="39">
        <v>9132.6299999999992</v>
      </c>
      <c r="E82" s="6">
        <v>9274.7747600000002</v>
      </c>
      <c r="F82" s="6">
        <v>9348.5886800000007</v>
      </c>
    </row>
    <row r="83" spans="2:11" s="1" customFormat="1">
      <c r="B83" s="10" t="s">
        <v>6</v>
      </c>
      <c r="C83" s="8">
        <f t="shared" ref="C83:F83" si="20">C84+C85</f>
        <v>15553.688900000001</v>
      </c>
      <c r="D83" s="8">
        <f t="shared" si="20"/>
        <v>13682.915263699999</v>
      </c>
      <c r="E83" s="8">
        <f t="shared" si="20"/>
        <v>15604.53398</v>
      </c>
      <c r="F83" s="8">
        <f t="shared" si="20"/>
        <v>15661.77104</v>
      </c>
    </row>
    <row r="84" spans="2:11" s="1" customFormat="1">
      <c r="B84" s="9" t="s">
        <v>5</v>
      </c>
      <c r="C84" s="39">
        <v>12787.926240000001</v>
      </c>
      <c r="D84" s="39">
        <v>11510.972083699999</v>
      </c>
      <c r="E84" s="39">
        <v>12922.648289999999</v>
      </c>
      <c r="F84" s="39">
        <v>12948.746450000001</v>
      </c>
    </row>
    <row r="85" spans="2:11" s="1" customFormat="1">
      <c r="B85" s="9" t="s">
        <v>4</v>
      </c>
      <c r="C85" s="39">
        <v>2765.7626599999999</v>
      </c>
      <c r="D85" s="39">
        <v>2171.9431800000002</v>
      </c>
      <c r="E85" s="39">
        <v>2681.8856900000001</v>
      </c>
      <c r="F85" s="39">
        <v>2713.02459</v>
      </c>
    </row>
    <row r="86" spans="2:11" s="1" customFormat="1">
      <c r="B86" s="4" t="s">
        <v>79</v>
      </c>
      <c r="C86" s="8">
        <f t="shared" ref="C86:D86" si="21">C87+C88</f>
        <v>2.5173999999999999</v>
      </c>
      <c r="D86" s="8">
        <f t="shared" si="21"/>
        <v>2.4081399999999999</v>
      </c>
      <c r="E86" s="8">
        <f>E87+E88</f>
        <v>2.5381899999999997</v>
      </c>
      <c r="F86" s="8">
        <f>F87+F88</f>
        <v>2.53756</v>
      </c>
    </row>
    <row r="87" spans="2:11" s="1" customFormat="1">
      <c r="B87" s="7" t="s">
        <v>80</v>
      </c>
      <c r="C87" s="46">
        <v>2.20241</v>
      </c>
      <c r="D87" s="46">
        <v>2.1356999999999999</v>
      </c>
      <c r="E87" s="47">
        <v>2.2023199999999998</v>
      </c>
      <c r="F87" s="6">
        <v>2.19801</v>
      </c>
    </row>
    <row r="88" spans="2:11" s="1" customFormat="1">
      <c r="B88" s="7" t="s">
        <v>3</v>
      </c>
      <c r="C88" s="46">
        <v>0.31498999999999999</v>
      </c>
      <c r="D88" s="6">
        <v>0.27244000000000002</v>
      </c>
      <c r="E88" s="6">
        <v>0.33587</v>
      </c>
      <c r="F88" s="6">
        <v>0.33955000000000002</v>
      </c>
    </row>
    <row r="89" spans="2:11" s="1" customFormat="1">
      <c r="B89" s="5" t="s">
        <v>2</v>
      </c>
      <c r="C89" s="38">
        <v>9.158339999999999</v>
      </c>
      <c r="D89" s="38">
        <v>6.3105499999999992</v>
      </c>
      <c r="E89" s="38">
        <v>10.966089999999999</v>
      </c>
      <c r="F89" s="38">
        <v>11.313739999999999</v>
      </c>
    </row>
    <row r="90" spans="2:11" s="1" customFormat="1">
      <c r="B90" s="4" t="s">
        <v>1</v>
      </c>
      <c r="C90" s="38">
        <v>60.701419999999999</v>
      </c>
      <c r="D90" s="3">
        <v>48.16066</v>
      </c>
      <c r="E90" s="38">
        <v>68.194879999999998</v>
      </c>
      <c r="F90" s="38">
        <v>70.575339999999997</v>
      </c>
    </row>
    <row r="91" spans="2:11" s="1" customFormat="1">
      <c r="B91" s="5" t="s">
        <v>0</v>
      </c>
      <c r="C91" s="38">
        <v>49.717790000000001</v>
      </c>
      <c r="D91" s="3">
        <v>43.52</v>
      </c>
      <c r="E91" s="38">
        <v>45.210929999999998</v>
      </c>
      <c r="F91" s="38">
        <v>47.491030000000002</v>
      </c>
    </row>
    <row r="92" spans="2:11" s="1" customFormat="1">
      <c r="B92" s="5" t="s">
        <v>70</v>
      </c>
      <c r="C92" s="38">
        <v>1727.3361500000001</v>
      </c>
      <c r="D92" s="3">
        <v>1142.06</v>
      </c>
      <c r="E92" s="38">
        <v>2014.2188699999999</v>
      </c>
      <c r="F92" s="38">
        <v>2092.5444499999999</v>
      </c>
    </row>
    <row r="93" spans="2:11" s="48" customFormat="1" ht="65.25" customHeight="1">
      <c r="B93" s="93" t="s">
        <v>82</v>
      </c>
      <c r="C93" s="93"/>
      <c r="D93" s="93"/>
      <c r="E93" s="93"/>
      <c r="F93" s="93"/>
      <c r="G93" s="1"/>
      <c r="H93" s="1"/>
      <c r="I93" s="1"/>
      <c r="J93" s="1"/>
      <c r="K93" s="1"/>
    </row>
    <row r="94" spans="2:11" ht="124.5" customHeight="1">
      <c r="B94" s="90" t="s">
        <v>78</v>
      </c>
      <c r="C94" s="90"/>
      <c r="D94" s="90"/>
      <c r="E94" s="90"/>
      <c r="F94" s="90"/>
      <c r="G94" s="11"/>
      <c r="H94" s="11"/>
      <c r="I94" s="11"/>
      <c r="J94" s="11"/>
    </row>
    <row r="95" spans="2:11">
      <c r="B95" s="1"/>
      <c r="D95" s="1"/>
      <c r="H95" s="1"/>
    </row>
    <row r="96" spans="2:11">
      <c r="D96" s="1"/>
      <c r="H96" s="11"/>
    </row>
    <row r="97" spans="4:8">
      <c r="D97" s="1"/>
      <c r="H97" s="1"/>
    </row>
    <row r="98" spans="4:8">
      <c r="D98" s="1"/>
      <c r="H98" s="1"/>
    </row>
    <row r="99" spans="4:8">
      <c r="D99" s="1"/>
      <c r="H99" s="1"/>
    </row>
    <row r="100" spans="4:8">
      <c r="D100" s="1"/>
      <c r="H100" s="1"/>
    </row>
    <row r="101" spans="4:8">
      <c r="D101" s="1"/>
      <c r="H101" s="1"/>
    </row>
    <row r="102" spans="4:8">
      <c r="D102" s="1"/>
      <c r="H102" s="1"/>
    </row>
    <row r="103" spans="4:8">
      <c r="D103" s="1"/>
      <c r="H103" s="1"/>
    </row>
    <row r="104" spans="4:8">
      <c r="D104" s="1"/>
      <c r="H104" s="1"/>
    </row>
    <row r="105" spans="4:8">
      <c r="D105" s="1"/>
      <c r="H105" s="1"/>
    </row>
    <row r="106" spans="4:8">
      <c r="D106" s="1"/>
      <c r="H106" s="1"/>
    </row>
    <row r="107" spans="4:8">
      <c r="D107" s="1"/>
      <c r="H107" s="1"/>
    </row>
    <row r="108" spans="4:8">
      <c r="D108" s="1"/>
      <c r="H108" s="1"/>
    </row>
    <row r="109" spans="4:8">
      <c r="D109" s="1"/>
      <c r="H109" s="1"/>
    </row>
    <row r="110" spans="4:8">
      <c r="D110" s="1"/>
      <c r="H110" s="1"/>
    </row>
    <row r="111" spans="4:8">
      <c r="D111" s="1"/>
      <c r="H111" s="1"/>
    </row>
    <row r="112" spans="4:8">
      <c r="D112" s="1"/>
      <c r="H112" s="1"/>
    </row>
    <row r="113" spans="4:8">
      <c r="D113" s="1"/>
      <c r="H113" s="1"/>
    </row>
    <row r="114" spans="4:8">
      <c r="D114" s="1"/>
      <c r="H114" s="1"/>
    </row>
    <row r="115" spans="4:8">
      <c r="D115" s="1"/>
      <c r="H115" s="1"/>
    </row>
    <row r="116" spans="4:8">
      <c r="D116" s="1"/>
      <c r="H116" s="11"/>
    </row>
    <row r="117" spans="4:8">
      <c r="D117" s="1"/>
      <c r="H117" s="11"/>
    </row>
    <row r="118" spans="4:8">
      <c r="D118" s="1"/>
      <c r="H118" s="11"/>
    </row>
    <row r="119" spans="4:8">
      <c r="D119" s="1"/>
      <c r="H119" s="11"/>
    </row>
    <row r="120" spans="4:8">
      <c r="D120" s="1"/>
      <c r="H120" s="11"/>
    </row>
    <row r="121" spans="4:8">
      <c r="D121" s="1"/>
      <c r="H121" s="11"/>
    </row>
    <row r="122" spans="4:8">
      <c r="D122" s="1"/>
      <c r="H122" s="11"/>
    </row>
    <row r="123" spans="4:8">
      <c r="D123" s="1"/>
      <c r="H123" s="11"/>
    </row>
    <row r="124" spans="4:8">
      <c r="D124" s="1"/>
      <c r="H124" s="11"/>
    </row>
    <row r="125" spans="4:8">
      <c r="D125" s="1"/>
      <c r="H125" s="11"/>
    </row>
    <row r="126" spans="4:8">
      <c r="D126" s="1"/>
      <c r="H126" s="11"/>
    </row>
    <row r="127" spans="4:8">
      <c r="D127" s="1"/>
      <c r="H127" s="11"/>
    </row>
    <row r="128" spans="4:8">
      <c r="D128" s="1"/>
      <c r="H128" s="11"/>
    </row>
    <row r="129" spans="4:8">
      <c r="D129" s="1"/>
      <c r="H129" s="11"/>
    </row>
    <row r="130" spans="4:8">
      <c r="D130" s="1"/>
      <c r="H130" s="11"/>
    </row>
    <row r="131" spans="4:8">
      <c r="D131" s="1"/>
      <c r="H131" s="11"/>
    </row>
    <row r="132" spans="4:8">
      <c r="D132" s="1"/>
      <c r="H132" s="11"/>
    </row>
    <row r="133" spans="4:8">
      <c r="D133" s="1"/>
      <c r="H133" s="11"/>
    </row>
    <row r="134" spans="4:8">
      <c r="D134" s="1"/>
      <c r="H134" s="11"/>
    </row>
    <row r="135" spans="4:8">
      <c r="D135" s="1"/>
      <c r="H135" s="11"/>
    </row>
    <row r="136" spans="4:8">
      <c r="D136" s="1"/>
      <c r="H136" s="11"/>
    </row>
    <row r="137" spans="4:8">
      <c r="D137" s="1"/>
      <c r="H137" s="11"/>
    </row>
    <row r="138" spans="4:8">
      <c r="D138" s="1"/>
      <c r="H138" s="11"/>
    </row>
    <row r="139" spans="4:8">
      <c r="D139" s="1"/>
      <c r="H139" s="11"/>
    </row>
    <row r="140" spans="4:8">
      <c r="D140" s="1"/>
      <c r="H140" s="11"/>
    </row>
    <row r="141" spans="4:8">
      <c r="D141" s="1"/>
      <c r="H141" s="11"/>
    </row>
    <row r="142" spans="4:8">
      <c r="D142" s="1"/>
      <c r="H142" s="11"/>
    </row>
    <row r="143" spans="4:8">
      <c r="D143" s="1"/>
      <c r="H143" s="11"/>
    </row>
    <row r="144" spans="4:8">
      <c r="D144" s="1"/>
      <c r="H144" s="11"/>
    </row>
    <row r="145" spans="4:8">
      <c r="D145" s="1"/>
      <c r="H145" s="11"/>
    </row>
    <row r="146" spans="4:8">
      <c r="D146" s="1"/>
      <c r="H146" s="11"/>
    </row>
    <row r="147" spans="4:8">
      <c r="D147" s="1"/>
      <c r="H147" s="11"/>
    </row>
    <row r="148" spans="4:8">
      <c r="D148" s="1"/>
      <c r="H148" s="11"/>
    </row>
    <row r="149" spans="4:8">
      <c r="D149" s="1"/>
      <c r="H149" s="11"/>
    </row>
    <row r="150" spans="4:8">
      <c r="D150" s="1"/>
      <c r="H150" s="11"/>
    </row>
    <row r="151" spans="4:8">
      <c r="D151" s="1"/>
      <c r="H151" s="11"/>
    </row>
    <row r="152" spans="4:8">
      <c r="D152" s="1"/>
      <c r="H152" s="11"/>
    </row>
    <row r="153" spans="4:8">
      <c r="D153" s="1"/>
      <c r="H153" s="11"/>
    </row>
    <row r="154" spans="4:8">
      <c r="D154" s="1"/>
      <c r="H154" s="11"/>
    </row>
    <row r="155" spans="4:8">
      <c r="D155" s="1"/>
      <c r="H155" s="11"/>
    </row>
    <row r="156" spans="4:8">
      <c r="D156" s="1"/>
      <c r="H156" s="11"/>
    </row>
    <row r="157" spans="4:8">
      <c r="D157" s="1"/>
      <c r="H157" s="11"/>
    </row>
    <row r="158" spans="4:8">
      <c r="D158" s="1"/>
      <c r="H158" s="11"/>
    </row>
    <row r="159" spans="4:8">
      <c r="D159" s="1"/>
      <c r="H159" s="11"/>
    </row>
    <row r="160" spans="4:8">
      <c r="D160" s="1"/>
      <c r="H160" s="11"/>
    </row>
    <row r="161" spans="4:8">
      <c r="D161" s="1"/>
      <c r="H161" s="11"/>
    </row>
    <row r="162" spans="4:8">
      <c r="D162" s="1"/>
      <c r="H162" s="11"/>
    </row>
    <row r="163" spans="4:8">
      <c r="D163" s="1"/>
      <c r="H163" s="11"/>
    </row>
    <row r="164" spans="4:8">
      <c r="D164" s="1"/>
      <c r="H164" s="11"/>
    </row>
    <row r="165" spans="4:8">
      <c r="D165" s="1"/>
      <c r="H165" s="11"/>
    </row>
    <row r="166" spans="4:8">
      <c r="D166" s="1"/>
      <c r="H166" s="11"/>
    </row>
    <row r="167" spans="4:8">
      <c r="D167" s="1"/>
      <c r="H167" s="11"/>
    </row>
    <row r="168" spans="4:8">
      <c r="D168" s="1"/>
      <c r="H168" s="11"/>
    </row>
    <row r="169" spans="4:8">
      <c r="D169" s="1"/>
      <c r="H169" s="11"/>
    </row>
    <row r="170" spans="4:8">
      <c r="D170" s="1"/>
      <c r="H170" s="11"/>
    </row>
    <row r="171" spans="4:8">
      <c r="D171" s="1"/>
      <c r="H171" s="11"/>
    </row>
    <row r="172" spans="4:8">
      <c r="D172" s="1"/>
      <c r="H172" s="11"/>
    </row>
    <row r="173" spans="4:8">
      <c r="D173" s="1"/>
      <c r="H173" s="11"/>
    </row>
    <row r="174" spans="4:8">
      <c r="D174" s="1"/>
      <c r="H174" s="11"/>
    </row>
    <row r="175" spans="4:8">
      <c r="D175" s="1"/>
      <c r="H175" s="11"/>
    </row>
    <row r="176" spans="4:8">
      <c r="D176" s="1"/>
      <c r="H176" s="11"/>
    </row>
    <row r="177" spans="4:8">
      <c r="D177" s="1"/>
      <c r="H177" s="11"/>
    </row>
    <row r="178" spans="4:8">
      <c r="D178" s="1"/>
      <c r="H178" s="11"/>
    </row>
    <row r="179" spans="4:8">
      <c r="D179" s="1"/>
      <c r="H179" s="11"/>
    </row>
    <row r="180" spans="4:8">
      <c r="D180" s="1"/>
      <c r="H180" s="11"/>
    </row>
    <row r="181" spans="4:8">
      <c r="D181" s="1"/>
      <c r="H181" s="11"/>
    </row>
    <row r="182" spans="4:8">
      <c r="D182" s="1"/>
      <c r="H182" s="11"/>
    </row>
    <row r="183" spans="4:8">
      <c r="D183" s="1"/>
      <c r="H183" s="11"/>
    </row>
    <row r="184" spans="4:8">
      <c r="D184" s="1"/>
      <c r="H184" s="11"/>
    </row>
    <row r="185" spans="4:8">
      <c r="D185" s="1"/>
      <c r="H185" s="11"/>
    </row>
    <row r="186" spans="4:8">
      <c r="D186" s="1"/>
      <c r="H186" s="11"/>
    </row>
    <row r="187" spans="4:8">
      <c r="D187" s="1"/>
      <c r="H187" s="11"/>
    </row>
    <row r="188" spans="4:8">
      <c r="D188" s="1"/>
      <c r="H188" s="11"/>
    </row>
    <row r="189" spans="4:8">
      <c r="D189" s="1"/>
      <c r="H189" s="11"/>
    </row>
    <row r="190" spans="4:8">
      <c r="D190" s="1"/>
      <c r="H190" s="11"/>
    </row>
    <row r="191" spans="4:8">
      <c r="D191" s="1"/>
      <c r="H191" s="11"/>
    </row>
    <row r="192" spans="4:8">
      <c r="D192" s="1"/>
      <c r="H192" s="11"/>
    </row>
    <row r="193" spans="4:8">
      <c r="D193" s="1"/>
      <c r="H193" s="11"/>
    </row>
    <row r="194" spans="4:8">
      <c r="D194" s="1"/>
      <c r="H194" s="11"/>
    </row>
    <row r="195" spans="4:8">
      <c r="D195" s="1"/>
      <c r="H195" s="11"/>
    </row>
    <row r="196" spans="4:8">
      <c r="D196" s="1"/>
      <c r="H196" s="11"/>
    </row>
    <row r="197" spans="4:8">
      <c r="D197" s="1"/>
      <c r="H197" s="11"/>
    </row>
    <row r="198" spans="4:8">
      <c r="D198" s="1"/>
      <c r="H198" s="11"/>
    </row>
    <row r="199" spans="4:8">
      <c r="D199" s="1"/>
      <c r="H199" s="11"/>
    </row>
    <row r="200" spans="4:8">
      <c r="D200" s="1"/>
      <c r="H200" s="11"/>
    </row>
    <row r="201" spans="4:8">
      <c r="D201" s="1"/>
      <c r="H201" s="11"/>
    </row>
    <row r="202" spans="4:8">
      <c r="D202" s="1"/>
      <c r="H202" s="11"/>
    </row>
    <row r="203" spans="4:8">
      <c r="D203" s="1"/>
      <c r="H203" s="11"/>
    </row>
    <row r="204" spans="4:8">
      <c r="D204" s="1"/>
      <c r="H204" s="11"/>
    </row>
    <row r="205" spans="4:8">
      <c r="D205" s="1"/>
      <c r="H205" s="11"/>
    </row>
    <row r="206" spans="4:8">
      <c r="D206" s="1"/>
      <c r="H206" s="11"/>
    </row>
    <row r="207" spans="4:8">
      <c r="D207" s="1"/>
      <c r="H207" s="11"/>
    </row>
    <row r="208" spans="4:8">
      <c r="D208" s="1"/>
      <c r="H208" s="11"/>
    </row>
    <row r="209" spans="4:8">
      <c r="D209" s="1"/>
      <c r="H209" s="11"/>
    </row>
    <row r="210" spans="4:8">
      <c r="D210" s="1"/>
      <c r="H210" s="11"/>
    </row>
    <row r="211" spans="4:8">
      <c r="D211" s="1"/>
      <c r="H211" s="11"/>
    </row>
    <row r="212" spans="4:8">
      <c r="D212" s="1"/>
      <c r="H212" s="11"/>
    </row>
    <row r="213" spans="4:8">
      <c r="D213" s="1"/>
      <c r="H213" s="11"/>
    </row>
    <row r="214" spans="4:8">
      <c r="D214" s="1"/>
      <c r="H214" s="11"/>
    </row>
    <row r="215" spans="4:8">
      <c r="D215" s="1"/>
      <c r="H215" s="11"/>
    </row>
    <row r="216" spans="4:8">
      <c r="D216" s="1"/>
      <c r="H216" s="11"/>
    </row>
    <row r="217" spans="4:8">
      <c r="D217" s="1"/>
      <c r="H217" s="11"/>
    </row>
    <row r="218" spans="4:8">
      <c r="D218" s="1"/>
      <c r="H218" s="11"/>
    </row>
    <row r="219" spans="4:8">
      <c r="D219" s="1"/>
      <c r="H219" s="11"/>
    </row>
    <row r="220" spans="4:8">
      <c r="D220" s="1"/>
      <c r="H220" s="11"/>
    </row>
    <row r="221" spans="4:8">
      <c r="D221" s="1"/>
      <c r="H221" s="11"/>
    </row>
    <row r="222" spans="4:8">
      <c r="D222" s="1"/>
      <c r="H222" s="11"/>
    </row>
    <row r="223" spans="4:8">
      <c r="D223" s="1"/>
      <c r="H223" s="11"/>
    </row>
    <row r="224" spans="4:8">
      <c r="D224" s="1"/>
      <c r="H224" s="11"/>
    </row>
    <row r="225" spans="4:8">
      <c r="D225" s="1"/>
      <c r="H225" s="11"/>
    </row>
    <row r="226" spans="4:8">
      <c r="D226" s="1"/>
      <c r="H226" s="11"/>
    </row>
    <row r="227" spans="4:8">
      <c r="D227" s="1"/>
      <c r="H227" s="11"/>
    </row>
    <row r="228" spans="4:8">
      <c r="D228" s="1"/>
      <c r="H228" s="11"/>
    </row>
    <row r="229" spans="4:8">
      <c r="D229" s="1"/>
      <c r="H229" s="11"/>
    </row>
    <row r="230" spans="4:8">
      <c r="D230" s="1"/>
      <c r="H230" s="11"/>
    </row>
    <row r="231" spans="4:8">
      <c r="D231" s="1"/>
      <c r="H231" s="11"/>
    </row>
    <row r="232" spans="4:8">
      <c r="D232" s="1"/>
      <c r="H232" s="11"/>
    </row>
    <row r="233" spans="4:8">
      <c r="D233" s="1"/>
      <c r="H233" s="11"/>
    </row>
    <row r="234" spans="4:8">
      <c r="D234" s="1"/>
      <c r="H234" s="11"/>
    </row>
    <row r="235" spans="4:8">
      <c r="D235" s="1"/>
      <c r="H235" s="11"/>
    </row>
    <row r="236" spans="4:8">
      <c r="D236" s="1"/>
      <c r="H236" s="11"/>
    </row>
    <row r="237" spans="4:8">
      <c r="D237" s="1"/>
      <c r="H237" s="11"/>
    </row>
    <row r="238" spans="4:8">
      <c r="D238" s="1"/>
      <c r="H238" s="11"/>
    </row>
    <row r="239" spans="4:8">
      <c r="D239" s="1"/>
      <c r="H239" s="11"/>
    </row>
    <row r="240" spans="4:8">
      <c r="D240" s="1"/>
      <c r="H240" s="11"/>
    </row>
    <row r="241" spans="4:8">
      <c r="D241" s="1"/>
      <c r="H241" s="11"/>
    </row>
    <row r="242" spans="4:8">
      <c r="D242" s="1"/>
      <c r="H242" s="11"/>
    </row>
    <row r="243" spans="4:8">
      <c r="D243" s="1"/>
      <c r="H243" s="11"/>
    </row>
    <row r="244" spans="4:8">
      <c r="D244" s="1"/>
      <c r="H244" s="11"/>
    </row>
    <row r="245" spans="4:8">
      <c r="D245" s="1"/>
      <c r="H245" s="11"/>
    </row>
    <row r="246" spans="4:8">
      <c r="D246" s="1"/>
      <c r="H246" s="11"/>
    </row>
    <row r="247" spans="4:8">
      <c r="D247" s="1"/>
      <c r="H247" s="11"/>
    </row>
    <row r="248" spans="4:8">
      <c r="D248" s="1"/>
      <c r="H248" s="11"/>
    </row>
    <row r="249" spans="4:8">
      <c r="D249" s="1"/>
      <c r="H249" s="11"/>
    </row>
    <row r="250" spans="4:8">
      <c r="D250" s="1"/>
      <c r="H250" s="11"/>
    </row>
    <row r="251" spans="4:8">
      <c r="D251" s="1"/>
      <c r="H251" s="11"/>
    </row>
    <row r="252" spans="4:8">
      <c r="D252" s="1"/>
      <c r="H252" s="11"/>
    </row>
    <row r="253" spans="4:8">
      <c r="D253" s="1"/>
      <c r="H253" s="11"/>
    </row>
    <row r="254" spans="4:8">
      <c r="D254" s="1"/>
      <c r="H254" s="11"/>
    </row>
    <row r="255" spans="4:8">
      <c r="D255" s="1"/>
      <c r="H255" s="11"/>
    </row>
    <row r="256" spans="4:8">
      <c r="D256" s="1"/>
      <c r="H256" s="11"/>
    </row>
    <row r="257" spans="4:8">
      <c r="D257" s="1"/>
      <c r="H257" s="11"/>
    </row>
    <row r="258" spans="4:8">
      <c r="D258" s="1"/>
      <c r="H258" s="11"/>
    </row>
    <row r="259" spans="4:8">
      <c r="D259" s="1"/>
      <c r="H259" s="11"/>
    </row>
    <row r="260" spans="4:8">
      <c r="D260" s="1"/>
      <c r="H260" s="11"/>
    </row>
    <row r="261" spans="4:8">
      <c r="D261" s="1"/>
      <c r="H261" s="11"/>
    </row>
    <row r="262" spans="4:8">
      <c r="D262" s="1"/>
      <c r="H262" s="11"/>
    </row>
    <row r="263" spans="4:8">
      <c r="D263" s="1"/>
      <c r="H263" s="11"/>
    </row>
    <row r="264" spans="4:8">
      <c r="D264" s="1"/>
      <c r="H264" s="11"/>
    </row>
    <row r="265" spans="4:8">
      <c r="D265" s="1"/>
      <c r="H265" s="11"/>
    </row>
    <row r="266" spans="4:8">
      <c r="D266" s="1"/>
      <c r="H266" s="11"/>
    </row>
    <row r="267" spans="4:8">
      <c r="D267" s="1"/>
      <c r="H267" s="11"/>
    </row>
    <row r="268" spans="4:8">
      <c r="D268" s="1"/>
      <c r="H268" s="11"/>
    </row>
    <row r="269" spans="4:8">
      <c r="D269" s="1"/>
      <c r="H269" s="11"/>
    </row>
    <row r="270" spans="4:8">
      <c r="D270" s="1"/>
      <c r="H270" s="11"/>
    </row>
    <row r="271" spans="4:8">
      <c r="D271" s="1"/>
      <c r="H271" s="11"/>
    </row>
    <row r="272" spans="4:8">
      <c r="D272" s="1"/>
      <c r="H272" s="11"/>
    </row>
    <row r="273" spans="4:8">
      <c r="D273" s="1"/>
      <c r="H273" s="11"/>
    </row>
    <row r="274" spans="4:8">
      <c r="D274" s="1"/>
      <c r="H274" s="11"/>
    </row>
    <row r="275" spans="4:8">
      <c r="D275" s="1"/>
      <c r="H275" s="11"/>
    </row>
    <row r="276" spans="4:8">
      <c r="D276" s="1"/>
      <c r="H276" s="11"/>
    </row>
    <row r="277" spans="4:8">
      <c r="D277" s="1"/>
      <c r="H277" s="11"/>
    </row>
    <row r="278" spans="4:8">
      <c r="D278" s="1"/>
      <c r="H278" s="11"/>
    </row>
    <row r="279" spans="4:8">
      <c r="D279" s="1"/>
      <c r="H279" s="11"/>
    </row>
    <row r="280" spans="4:8">
      <c r="D280" s="1"/>
      <c r="H280" s="11"/>
    </row>
    <row r="281" spans="4:8">
      <c r="D281" s="1"/>
      <c r="H281" s="11"/>
    </row>
    <row r="282" spans="4:8">
      <c r="D282" s="1"/>
      <c r="H282" s="11"/>
    </row>
    <row r="283" spans="4:8">
      <c r="D283" s="1"/>
      <c r="H283" s="11"/>
    </row>
    <row r="284" spans="4:8">
      <c r="D284" s="1"/>
      <c r="H284" s="11"/>
    </row>
    <row r="285" spans="4:8">
      <c r="D285" s="1"/>
      <c r="H285" s="11"/>
    </row>
    <row r="286" spans="4:8">
      <c r="D286" s="1"/>
      <c r="H286" s="11"/>
    </row>
    <row r="287" spans="4:8">
      <c r="D287" s="1"/>
      <c r="H287" s="11"/>
    </row>
    <row r="288" spans="4:8">
      <c r="D288" s="1"/>
      <c r="H288" s="11"/>
    </row>
    <row r="289" spans="4:8">
      <c r="D289" s="1"/>
      <c r="H289" s="11"/>
    </row>
    <row r="290" spans="4:8">
      <c r="D290" s="1"/>
      <c r="H290" s="11"/>
    </row>
    <row r="291" spans="4:8">
      <c r="D291" s="1"/>
      <c r="H291" s="11"/>
    </row>
    <row r="292" spans="4:8">
      <c r="D292" s="1"/>
      <c r="H292" s="11"/>
    </row>
    <row r="293" spans="4:8">
      <c r="D293" s="1"/>
      <c r="H293" s="11"/>
    </row>
    <row r="294" spans="4:8">
      <c r="D294" s="1"/>
      <c r="H294" s="11"/>
    </row>
    <row r="295" spans="4:8">
      <c r="D295" s="1"/>
      <c r="H295" s="11"/>
    </row>
    <row r="296" spans="4:8">
      <c r="D296" s="1"/>
      <c r="H296" s="11"/>
    </row>
    <row r="297" spans="4:8">
      <c r="D297" s="1"/>
      <c r="H297" s="11"/>
    </row>
    <row r="298" spans="4:8">
      <c r="D298" s="1"/>
      <c r="H298" s="11"/>
    </row>
    <row r="299" spans="4:8">
      <c r="D299" s="1"/>
      <c r="H299" s="11"/>
    </row>
    <row r="300" spans="4:8">
      <c r="D300" s="1"/>
      <c r="H300" s="11"/>
    </row>
    <row r="301" spans="4:8">
      <c r="D301" s="1"/>
      <c r="H301" s="11"/>
    </row>
    <row r="302" spans="4:8">
      <c r="D302" s="1"/>
      <c r="H302" s="11"/>
    </row>
    <row r="303" spans="4:8">
      <c r="D303" s="1"/>
      <c r="H303" s="11"/>
    </row>
    <row r="304" spans="4:8">
      <c r="D304" s="1"/>
      <c r="H304" s="11"/>
    </row>
    <row r="305" spans="4:8">
      <c r="D305" s="1"/>
      <c r="H305" s="11"/>
    </row>
    <row r="306" spans="4:8">
      <c r="D306" s="1"/>
      <c r="H306" s="11"/>
    </row>
    <row r="307" spans="4:8">
      <c r="D307" s="1"/>
      <c r="H307" s="11"/>
    </row>
    <row r="308" spans="4:8">
      <c r="D308" s="1"/>
      <c r="H308" s="11"/>
    </row>
    <row r="309" spans="4:8">
      <c r="D309" s="1"/>
      <c r="H309" s="11"/>
    </row>
    <row r="310" spans="4:8">
      <c r="D310" s="1"/>
      <c r="H310" s="11"/>
    </row>
    <row r="311" spans="4:8">
      <c r="D311" s="1"/>
      <c r="H311" s="11"/>
    </row>
    <row r="312" spans="4:8">
      <c r="D312" s="1"/>
      <c r="H312" s="11"/>
    </row>
    <row r="313" spans="4:8">
      <c r="D313" s="1"/>
      <c r="H313" s="11"/>
    </row>
    <row r="314" spans="4:8">
      <c r="D314" s="1"/>
      <c r="H314" s="11"/>
    </row>
  </sheetData>
  <mergeCells count="23">
    <mergeCell ref="B94:F94"/>
    <mergeCell ref="B53:J53"/>
    <mergeCell ref="B54:B57"/>
    <mergeCell ref="C54:F54"/>
    <mergeCell ref="G54:J54"/>
    <mergeCell ref="C55:C56"/>
    <mergeCell ref="D55:D56"/>
    <mergeCell ref="G55:G56"/>
    <mergeCell ref="H55:H56"/>
    <mergeCell ref="B75:F75"/>
    <mergeCell ref="B76:B78"/>
    <mergeCell ref="C76:C77"/>
    <mergeCell ref="D76:D77"/>
    <mergeCell ref="B93:F93"/>
    <mergeCell ref="B2:J2"/>
    <mergeCell ref="B3:J3"/>
    <mergeCell ref="B4:B7"/>
    <mergeCell ref="C4:F4"/>
    <mergeCell ref="G4:J4"/>
    <mergeCell ref="C5:C6"/>
    <mergeCell ref="D5:D6"/>
    <mergeCell ref="G5:G6"/>
    <mergeCell ref="H5:H6"/>
  </mergeCells>
  <pageMargins left="0" right="3.937007874015748E-2" top="0.3" bottom="0.36" header="0" footer="0"/>
  <pageSetup scale="85" orientation="portrait" r:id="rId1"/>
  <ignoredErrors>
    <ignoredError sqref="C23:J23 D31 H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2022-09-27T10:35:35Z</cp:lastPrinted>
  <dcterms:created xsi:type="dcterms:W3CDTF">2020-10-21T07:14:05Z</dcterms:created>
  <dcterms:modified xsi:type="dcterms:W3CDTF">2022-09-27T10:36:19Z</dcterms:modified>
</cp:coreProperties>
</file>