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Nov_2021\03.11.2021\Data Publication - Payment System Indicators - September 2021\"/>
    </mc:Choice>
  </mc:AlternateContent>
  <bookViews>
    <workbookView xWindow="0" yWindow="0" windowWidth="28800" windowHeight="12330"/>
  </bookViews>
  <sheets>
    <sheet name="Sept 2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" l="1"/>
  <c r="E42" i="5" s="1"/>
  <c r="J44" i="5" l="1"/>
  <c r="J42" i="5" s="1"/>
  <c r="F44" i="5"/>
  <c r="F42" i="5" s="1"/>
  <c r="J59" i="5" l="1"/>
  <c r="I59" i="5"/>
  <c r="H59" i="5"/>
  <c r="G59" i="5"/>
  <c r="F59" i="5"/>
  <c r="E59" i="5"/>
  <c r="D59" i="5"/>
  <c r="C59" i="5"/>
  <c r="D11" i="5" l="1"/>
  <c r="E11" i="5"/>
  <c r="F11" i="5"/>
  <c r="G11" i="5"/>
  <c r="H11" i="5"/>
  <c r="H10" i="5" s="1"/>
  <c r="I11" i="5"/>
  <c r="I10" i="5" s="1"/>
  <c r="J11" i="5"/>
  <c r="J10" i="5"/>
  <c r="C11" i="5"/>
  <c r="C10" i="5" s="1"/>
  <c r="J23" i="5"/>
  <c r="I23" i="5"/>
  <c r="H23" i="5"/>
  <c r="G23" i="5"/>
  <c r="F23" i="5"/>
  <c r="E23" i="5"/>
  <c r="D23" i="5"/>
  <c r="C23" i="5"/>
  <c r="J31" i="5"/>
  <c r="I31" i="5"/>
  <c r="H31" i="5"/>
  <c r="G31" i="5"/>
  <c r="F31" i="5"/>
  <c r="E31" i="5"/>
  <c r="D31" i="5"/>
  <c r="C31" i="5"/>
  <c r="J62" i="5"/>
  <c r="I62" i="5"/>
  <c r="H62" i="5"/>
  <c r="G62" i="5"/>
  <c r="F62" i="5"/>
  <c r="E62" i="5"/>
  <c r="D62" i="5"/>
  <c r="C62" i="5"/>
  <c r="F86" i="5" l="1"/>
  <c r="F83" i="5" l="1"/>
  <c r="F80" i="5"/>
  <c r="J73" i="5"/>
  <c r="F73" i="5"/>
  <c r="J70" i="5"/>
  <c r="F70" i="5"/>
  <c r="J66" i="5"/>
  <c r="F66" i="5"/>
  <c r="J47" i="5"/>
  <c r="F47" i="5"/>
  <c r="J39" i="5"/>
  <c r="F39" i="5"/>
  <c r="J36" i="5"/>
  <c r="F36" i="5"/>
  <c r="J19" i="5"/>
  <c r="F19" i="5"/>
  <c r="F10" i="5"/>
  <c r="F52" i="5" l="1"/>
  <c r="F35" i="5"/>
  <c r="F50" i="5" s="1"/>
  <c r="J51" i="5"/>
  <c r="J35" i="5"/>
  <c r="J50" i="5" s="1"/>
  <c r="D66" i="5"/>
  <c r="E66" i="5"/>
  <c r="J52" i="5" l="1"/>
  <c r="F51" i="5"/>
  <c r="E86" i="5"/>
  <c r="D86" i="5"/>
  <c r="C86" i="5"/>
  <c r="E83" i="5" l="1"/>
  <c r="H19" i="5"/>
  <c r="I19" i="5"/>
  <c r="D19" i="5"/>
  <c r="E19" i="5"/>
  <c r="C19" i="5"/>
  <c r="I44" i="5" l="1"/>
  <c r="I42" i="5" l="1"/>
  <c r="E80" i="5"/>
  <c r="E73" i="5"/>
  <c r="E70" i="5"/>
  <c r="I70" i="5"/>
  <c r="I73" i="5"/>
  <c r="I66" i="5"/>
  <c r="I47" i="5"/>
  <c r="E47" i="5"/>
  <c r="I39" i="5"/>
  <c r="E39" i="5"/>
  <c r="I36" i="5"/>
  <c r="E36" i="5"/>
  <c r="I35" i="5" l="1"/>
  <c r="I52" i="5" s="1"/>
  <c r="E35" i="5"/>
  <c r="E50" i="5" s="1"/>
  <c r="E51" i="5"/>
  <c r="E52" i="5"/>
  <c r="I50" i="5"/>
  <c r="I51" i="5"/>
  <c r="E10" i="5"/>
  <c r="C44" i="5" l="1"/>
  <c r="D83" i="5" l="1"/>
  <c r="D80" i="5"/>
  <c r="G66" i="5"/>
  <c r="H66" i="5"/>
  <c r="D70" i="5"/>
  <c r="G70" i="5"/>
  <c r="H70" i="5"/>
  <c r="D39" i="5" l="1"/>
  <c r="G39" i="5"/>
  <c r="H39" i="5"/>
  <c r="D36" i="5"/>
  <c r="D35" i="5" s="1"/>
  <c r="G36" i="5"/>
  <c r="H36" i="5"/>
  <c r="H35" i="5" l="1"/>
  <c r="G35" i="5"/>
  <c r="C83" i="5"/>
  <c r="C80" i="5"/>
  <c r="G73" i="5" l="1"/>
  <c r="C73" i="5"/>
  <c r="C70" i="5"/>
  <c r="C66" i="5"/>
  <c r="G47" i="5"/>
  <c r="C47" i="5"/>
  <c r="G44" i="5"/>
  <c r="G42" i="5" s="1"/>
  <c r="C42" i="5"/>
  <c r="C39" i="5"/>
  <c r="C36" i="5"/>
  <c r="G19" i="5"/>
  <c r="G10" i="5"/>
  <c r="C35" i="5" l="1"/>
  <c r="C51" i="5" s="1"/>
  <c r="G50" i="5"/>
  <c r="G51" i="5"/>
  <c r="G52" i="5"/>
  <c r="H73" i="5"/>
  <c r="D73" i="5"/>
  <c r="H47" i="5"/>
  <c r="D47" i="5"/>
  <c r="H44" i="5"/>
  <c r="D44" i="5"/>
  <c r="C52" i="5" l="1"/>
  <c r="C50" i="5"/>
  <c r="H42" i="5"/>
  <c r="D42" i="5"/>
  <c r="D10" i="5"/>
  <c r="H50" i="5" l="1"/>
  <c r="H51" i="5"/>
  <c r="H52" i="5"/>
  <c r="D50" i="5"/>
  <c r="D51" i="5"/>
  <c r="D52" i="5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<sst xmlns="http://schemas.openxmlformats.org/spreadsheetml/2006/main" count="106" uniqueCount="89">
  <si>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</si>
  <si>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</si>
  <si>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</si>
  <si>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</si>
  <si>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3.1 Bank owned ATMs $</t>
  </si>
  <si>
    <t xml:space="preserve">3 Number of ATMs 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</si>
  <si>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</si>
  <si>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</si>
  <si>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</si>
  <si>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</si>
  <si>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</si>
  <si>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</si>
  <si>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</si>
  <si>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</si>
  <si>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</si>
  <si>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</si>
  <si>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</si>
  <si>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</si>
  <si>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</si>
  <si>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</si>
  <si>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</si>
  <si>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</si>
  <si>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</si>
  <si>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</si>
  <si>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</si>
  <si>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</si>
  <si>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</si>
  <si>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</si>
  <si>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</si>
  <si>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</si>
  <si>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</si>
  <si>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</si>
  <si>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</si>
  <si>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</si>
  <si>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</si>
  <si>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</si>
  <si>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</si>
  <si>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</si>
  <si>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</si>
  <si>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</si>
  <si>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</si>
  <si>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</si>
  <si>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</si>
  <si>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</si>
  <si>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</si>
  <si>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</si>
  <si>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</si>
  <si>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</si>
  <si>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</si>
  <si>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</si>
  <si>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</si>
  <si>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</si>
  <si>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</si>
  <si>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</si>
  <si>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</si>
  <si>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</si>
  <si>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</si>
  <si>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</si>
  <si>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</si>
  <si>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</si>
  <si>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</si>
  <si>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</si>
  <si>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</si>
  <si>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</si>
  <si>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</si>
  <si>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</si>
  <si>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</si>
  <si>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</si>
  <si>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</si>
  <si>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</si>
  <si>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</si>
  <si>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</si>
  <si>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</si>
  <si>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</si>
  <si>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</si>
  <si>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</si>
  <si>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</si>
  <si>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</si>
  <si>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</si>
  <si>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</si>
  <si>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</si>
  <si>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 xml:space="preserve">@: New inclusion w.e.f. November 2019
$ : Inclusion separately initiated from November 2019 - would have been part of other items hitherto.
*: New inclusion w.e.f. September 2020; Includes only static UPI QR Code
</t>
  </si>
  <si>
    <t>FY 2020-21</t>
  </si>
  <si>
    <t>As on March 2021</t>
  </si>
  <si>
    <t>August</t>
  </si>
  <si>
    <t>September</t>
  </si>
  <si>
    <t>2020
September</t>
  </si>
  <si>
    <t xml:space="preserve">Payment System Indicators 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</si>
  <si>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 Also, failed transactions, chargebacks, reversals, expired cards/ wallets, are excluded.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</si>
</sst>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2" applyNumberFormat="0" applyAlignment="0" applyProtection="0"/>
    <xf numFmtId="0" fontId="42" fillId="59" borderId="13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2" applyNumberFormat="0" applyAlignment="0" applyProtection="0"/>
    <xf numFmtId="0" fontId="49" fillId="0" borderId="17" applyNumberFormat="0" applyFill="0" applyAlignment="0" applyProtection="0"/>
    <xf numFmtId="0" fontId="50" fillId="60" borderId="0" applyNumberFormat="0" applyBorder="0" applyAlignment="0" applyProtection="0"/>
    <xf numFmtId="0" fontId="27" fillId="61" borderId="18" applyNumberFormat="0" applyFont="0" applyAlignment="0" applyProtection="0"/>
    <xf numFmtId="0" fontId="51" fillId="58" borderId="19" applyNumberFormat="0" applyAlignment="0" applyProtection="0"/>
    <xf numFmtId="0" fontId="52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2" fontId="2" fillId="0" borderId="1" xfId="0" applyNumberFormat="1" applyFont="1" applyBorder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165" fontId="4" fillId="0" borderId="1" xfId="1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/>
    <xf numFmtId="1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57" fillId="6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7" borderId="1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8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4" fillId="2" borderId="1" xfId="0" quotePrefix="1" applyNumberFormat="1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justify" vertical="top" wrapText="1"/>
    </xf>
  </cellXfs>
  <cellStyles count="9722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ColWidth="9.28515625" defaultRowHeight="12.75" x14ac:dyDescent="0.2"/>
  <cols>
    <col min="1" max="1" width="2.42578125" style="1" customWidth="1"/>
    <col min="2" max="2" width="57.42578125" style="2" customWidth="1"/>
    <col min="3" max="3" width="12.5703125" style="1" customWidth="1"/>
    <col min="4" max="4" width="12" style="37" customWidth="1"/>
    <col min="5" max="5" width="10" style="1" customWidth="1"/>
    <col min="6" max="6" width="12" style="1" customWidth="1"/>
    <col min="7" max="7" width="10.7109375" style="1" bestFit="1" customWidth="1"/>
    <col min="8" max="8" width="12.42578125" style="37" customWidth="1"/>
    <col min="9" max="9" width="11" style="1" customWidth="1"/>
    <col min="10" max="10" width="11.7109375" style="1" customWidth="1"/>
    <col min="11" max="16384" width="9.28515625" style="79"/>
  </cols>
  <sheetData>
    <row r="1" spans="2:10" ht="12.75" hidden="1" customHeight="1" x14ac:dyDescent="0.2">
      <c r="B1" s="73" t="s">
        <v>87</v>
      </c>
      <c r="C1" s="73"/>
      <c r="D1" s="73"/>
      <c r="E1" s="73"/>
      <c r="F1" s="73"/>
      <c r="G1" s="73"/>
      <c r="H1" s="73"/>
      <c r="I1" s="73"/>
      <c r="J1" s="73"/>
    </row>
    <row r="2" spans="2:10" x14ac:dyDescent="0.2">
      <c r="B2" s="73"/>
      <c r="C2" s="73"/>
      <c r="D2" s="73"/>
      <c r="E2" s="73"/>
      <c r="F2" s="73"/>
      <c r="G2" s="73"/>
      <c r="H2" s="73"/>
      <c r="I2" s="73"/>
      <c r="J2" s="73"/>
    </row>
    <row r="3" spans="2:10" x14ac:dyDescent="0.2">
      <c r="B3" s="72" t="s">
        <v>72</v>
      </c>
      <c r="C3" s="72"/>
      <c r="D3" s="72"/>
      <c r="E3" s="72"/>
      <c r="F3" s="72"/>
      <c r="G3" s="72"/>
      <c r="H3" s="72"/>
      <c r="I3" s="72"/>
      <c r="J3" s="72"/>
    </row>
    <row r="4" spans="2:10" ht="12.75" customHeight="1" x14ac:dyDescent="0.2">
      <c r="B4" s="75"/>
      <c r="C4" s="75" t="s">
        <v>32</v>
      </c>
      <c r="D4" s="75"/>
      <c r="E4" s="75"/>
      <c r="F4" s="75"/>
      <c r="G4" s="75" t="s">
        <v>31</v>
      </c>
      <c r="H4" s="75"/>
      <c r="I4" s="75"/>
      <c r="J4" s="75"/>
    </row>
    <row r="5" spans="2:10" ht="15" customHeight="1" x14ac:dyDescent="0.2">
      <c r="B5" s="75"/>
      <c r="C5" s="75" t="s">
        <v>82</v>
      </c>
      <c r="D5" s="76" t="s">
        <v>86</v>
      </c>
      <c r="E5" s="71">
        <v>2021</v>
      </c>
      <c r="F5" s="71">
        <v>2021</v>
      </c>
      <c r="G5" s="75" t="s">
        <v>82</v>
      </c>
      <c r="H5" s="76" t="s">
        <v>86</v>
      </c>
      <c r="I5" s="71">
        <v>2021</v>
      </c>
      <c r="J5" s="71">
        <v>2021</v>
      </c>
    </row>
    <row r="6" spans="2:10" x14ac:dyDescent="0.2">
      <c r="B6" s="75"/>
      <c r="C6" s="75"/>
      <c r="D6" s="76"/>
      <c r="E6" s="71" t="s">
        <v>84</v>
      </c>
      <c r="F6" s="71" t="s">
        <v>85</v>
      </c>
      <c r="G6" s="75"/>
      <c r="H6" s="76"/>
      <c r="I6" s="71" t="s">
        <v>84</v>
      </c>
      <c r="J6" s="71" t="s">
        <v>85</v>
      </c>
    </row>
    <row r="7" spans="2:10" ht="15" customHeight="1" x14ac:dyDescent="0.2">
      <c r="B7" s="75"/>
      <c r="C7" s="71">
        <v>1</v>
      </c>
      <c r="D7" s="71">
        <v>2</v>
      </c>
      <c r="E7" s="71">
        <v>3</v>
      </c>
      <c r="F7" s="71">
        <v>4</v>
      </c>
      <c r="G7" s="71">
        <v>1</v>
      </c>
      <c r="H7" s="71">
        <v>2</v>
      </c>
      <c r="I7" s="71">
        <v>3</v>
      </c>
      <c r="J7" s="71">
        <v>4</v>
      </c>
    </row>
    <row r="8" spans="2:10" ht="15" customHeight="1" x14ac:dyDescent="0.2">
      <c r="B8" s="14" t="s">
        <v>71</v>
      </c>
      <c r="C8" s="14"/>
      <c r="D8" s="14"/>
      <c r="E8" s="14"/>
      <c r="F8" s="14"/>
      <c r="G8" s="14"/>
      <c r="H8" s="14"/>
      <c r="I8" s="14"/>
      <c r="J8" s="14"/>
    </row>
    <row r="9" spans="2:10" ht="15" customHeight="1" x14ac:dyDescent="0.2">
      <c r="B9" s="36" t="s">
        <v>70</v>
      </c>
      <c r="C9" s="14"/>
      <c r="D9" s="14"/>
      <c r="E9" s="14"/>
      <c r="F9" s="14"/>
      <c r="G9" s="14"/>
      <c r="H9" s="14"/>
      <c r="I9" s="13"/>
      <c r="J9" s="13"/>
    </row>
    <row r="10" spans="2:10" x14ac:dyDescent="0.2">
      <c r="B10" s="34" t="s">
        <v>69</v>
      </c>
      <c r="C10" s="4">
        <f>C11+C15+C16</f>
        <v>27.972670000000001</v>
      </c>
      <c r="D10" s="4">
        <f t="shared" ref="D10:G10" si="0">D11+D15+D16</f>
        <v>2.7033999999999998</v>
      </c>
      <c r="E10" s="4">
        <f t="shared" ref="E10" si="1">E11+E15+E16</f>
        <v>2.5108349999999997</v>
      </c>
      <c r="F10" s="4">
        <f t="shared" ref="F10" si="2">F11+F15+F16</f>
        <v>3.2124949999999997</v>
      </c>
      <c r="G10" s="32">
        <f t="shared" si="0"/>
        <v>161943140.836</v>
      </c>
      <c r="H10" s="32">
        <f>H11+H15+H16</f>
        <v>13397758.338</v>
      </c>
      <c r="I10" s="32">
        <f>I11+I15+I16</f>
        <v>15362951.984000001</v>
      </c>
      <c r="J10" s="32">
        <f>J11+J15+J16</f>
        <v>16683093.740000002</v>
      </c>
    </row>
    <row r="11" spans="2:10" x14ac:dyDescent="0.2">
      <c r="B11" s="34" t="s">
        <v>68</v>
      </c>
      <c r="C11" s="4">
        <f t="shared" ref="C11:J11" si="3">C12+C13+C14</f>
        <v>11.55011</v>
      </c>
      <c r="D11" s="4">
        <f t="shared" si="3"/>
        <v>1.0820099999999999</v>
      </c>
      <c r="E11" s="4">
        <f t="shared" si="3"/>
        <v>0.96432000000000007</v>
      </c>
      <c r="F11" s="4">
        <f t="shared" si="3"/>
        <v>1.37218</v>
      </c>
      <c r="G11" s="32">
        <f t="shared" si="3"/>
        <v>110634315.12599999</v>
      </c>
      <c r="H11" s="32">
        <f t="shared" si="3"/>
        <v>9021411.7880000006</v>
      </c>
      <c r="I11" s="32">
        <f t="shared" si="3"/>
        <v>10388877.164000001</v>
      </c>
      <c r="J11" s="32">
        <f t="shared" si="3"/>
        <v>11404583.790000001</v>
      </c>
    </row>
    <row r="12" spans="2:10" x14ac:dyDescent="0.2">
      <c r="B12" s="8" t="s">
        <v>67</v>
      </c>
      <c r="C12" s="7">
        <v>6.2803199999999997</v>
      </c>
      <c r="D12" s="7">
        <v>0.60521999999999998</v>
      </c>
      <c r="E12" s="7">
        <v>0.50273000000000001</v>
      </c>
      <c r="F12" s="7">
        <v>0.89693999999999996</v>
      </c>
      <c r="G12" s="44">
        <v>10032186.716</v>
      </c>
      <c r="H12" s="44">
        <v>881022.69799999997</v>
      </c>
      <c r="I12" s="44">
        <v>730532.13400000008</v>
      </c>
      <c r="J12" s="44">
        <v>1127485.1400000001</v>
      </c>
    </row>
    <row r="13" spans="2:10" x14ac:dyDescent="0.2">
      <c r="B13" s="8" t="s">
        <v>66</v>
      </c>
      <c r="C13" s="7">
        <v>2.8426399999999998</v>
      </c>
      <c r="D13" s="7">
        <v>0.28728999999999999</v>
      </c>
      <c r="E13" s="7">
        <v>0.24238000000000001</v>
      </c>
      <c r="F13" s="7">
        <v>0.25398999999999999</v>
      </c>
      <c r="G13" s="44">
        <v>43751172.859999999</v>
      </c>
      <c r="H13" s="44">
        <v>4115039.24</v>
      </c>
      <c r="I13" s="44">
        <v>3479766.03</v>
      </c>
      <c r="J13" s="44">
        <v>3885955.85</v>
      </c>
    </row>
    <row r="14" spans="2:10" x14ac:dyDescent="0.2">
      <c r="B14" s="8" t="s">
        <v>65</v>
      </c>
      <c r="C14" s="7">
        <v>2.4271500000000001</v>
      </c>
      <c r="D14" s="7">
        <v>0.1895</v>
      </c>
      <c r="E14" s="7">
        <v>0.21920999999999999</v>
      </c>
      <c r="F14" s="7">
        <v>0.22125</v>
      </c>
      <c r="G14" s="44">
        <v>56850955.549999997</v>
      </c>
      <c r="H14" s="44">
        <v>4025349.85</v>
      </c>
      <c r="I14" s="44">
        <v>6178579</v>
      </c>
      <c r="J14" s="44">
        <v>6391142.8000000007</v>
      </c>
    </row>
    <row r="15" spans="2:10" ht="15" customHeight="1" x14ac:dyDescent="0.2">
      <c r="B15" s="8" t="s">
        <v>64</v>
      </c>
      <c r="C15" s="7">
        <v>16.04383</v>
      </c>
      <c r="D15" s="7">
        <v>1.5952500000000001</v>
      </c>
      <c r="E15" s="7">
        <v>1.482475</v>
      </c>
      <c r="F15" s="7">
        <v>1.7699050000000001</v>
      </c>
      <c r="G15" s="44">
        <v>48903960.710000001</v>
      </c>
      <c r="H15" s="44">
        <v>4238876.55</v>
      </c>
      <c r="I15" s="44">
        <v>4599544.82</v>
      </c>
      <c r="J15" s="44">
        <v>4826169.95</v>
      </c>
    </row>
    <row r="16" spans="2:10" ht="15" customHeight="1" x14ac:dyDescent="0.2">
      <c r="B16" s="19" t="s">
        <v>63</v>
      </c>
      <c r="C16" s="7">
        <v>0.37872999999999996</v>
      </c>
      <c r="D16" s="7">
        <v>2.614E-2</v>
      </c>
      <c r="E16" s="18">
        <v>6.404E-2</v>
      </c>
      <c r="F16" s="18">
        <v>7.041E-2</v>
      </c>
      <c r="G16" s="44">
        <v>2404865</v>
      </c>
      <c r="H16" s="44">
        <v>137470</v>
      </c>
      <c r="I16" s="44">
        <v>374530</v>
      </c>
      <c r="J16" s="44">
        <v>452340</v>
      </c>
    </row>
    <row r="17" spans="1:10" ht="14.25" customHeight="1" x14ac:dyDescent="0.2">
      <c r="B17" s="14" t="s">
        <v>62</v>
      </c>
      <c r="C17" s="25"/>
      <c r="D17" s="25"/>
      <c r="E17" s="25"/>
      <c r="F17" s="25"/>
      <c r="G17" s="45"/>
      <c r="H17" s="45"/>
      <c r="I17" s="35"/>
      <c r="J17" s="35"/>
    </row>
    <row r="18" spans="1:10" ht="15" customHeight="1" x14ac:dyDescent="0.2">
      <c r="B18" s="36" t="s">
        <v>61</v>
      </c>
      <c r="C18" s="25"/>
      <c r="D18" s="25"/>
      <c r="E18" s="25"/>
      <c r="F18" s="25"/>
      <c r="G18" s="45"/>
      <c r="H18" s="45"/>
      <c r="I18" s="35"/>
      <c r="J18" s="35"/>
    </row>
    <row r="19" spans="1:10" x14ac:dyDescent="0.2">
      <c r="B19" s="34" t="s">
        <v>60</v>
      </c>
      <c r="C19" s="4">
        <f>C20+C21</f>
        <v>1591.9200100000003</v>
      </c>
      <c r="D19" s="4">
        <f t="shared" ref="D19:F19" si="4">D20+D21</f>
        <v>130.10503</v>
      </c>
      <c r="E19" s="4">
        <f t="shared" si="4"/>
        <v>166.52096</v>
      </c>
      <c r="F19" s="4">
        <f t="shared" si="4"/>
        <v>174.56939999999997</v>
      </c>
      <c r="G19" s="32">
        <f t="shared" ref="G19:J19" si="5">G20+G21</f>
        <v>105599848.52071981</v>
      </c>
      <c r="H19" s="32">
        <f t="shared" si="5"/>
        <v>9489065.7465566602</v>
      </c>
      <c r="I19" s="32">
        <f t="shared" si="5"/>
        <v>10164295.644952944</v>
      </c>
      <c r="J19" s="32">
        <f t="shared" si="5"/>
        <v>11069631.022021744</v>
      </c>
    </row>
    <row r="20" spans="1:10" x14ac:dyDescent="0.2">
      <c r="B20" s="10" t="s">
        <v>59</v>
      </c>
      <c r="C20" s="7">
        <v>1573.4697700000004</v>
      </c>
      <c r="D20" s="7">
        <v>128.49154999999999</v>
      </c>
      <c r="E20" s="7">
        <v>165.33942999999999</v>
      </c>
      <c r="F20" s="7">
        <v>173.33152999999999</v>
      </c>
      <c r="G20" s="46">
        <v>91008366.765432045</v>
      </c>
      <c r="H20" s="46">
        <v>7993813.9137235098</v>
      </c>
      <c r="I20" s="44">
        <v>8940379.6251137163</v>
      </c>
      <c r="J20" s="44">
        <v>9838857.9777409565</v>
      </c>
    </row>
    <row r="21" spans="1:10" x14ac:dyDescent="0.2">
      <c r="B21" s="10" t="s">
        <v>58</v>
      </c>
      <c r="C21" s="7">
        <v>18.450239999999997</v>
      </c>
      <c r="D21" s="7">
        <v>1.61348</v>
      </c>
      <c r="E21" s="7">
        <v>1.18153</v>
      </c>
      <c r="F21" s="7">
        <v>1.23787</v>
      </c>
      <c r="G21" s="46">
        <v>14591481.755287766</v>
      </c>
      <c r="H21" s="46">
        <v>1495251.8328331499</v>
      </c>
      <c r="I21" s="44">
        <v>1223916.0198392279</v>
      </c>
      <c r="J21" s="44">
        <v>1230773.0442807872</v>
      </c>
    </row>
    <row r="22" spans="1:10" x14ac:dyDescent="0.2">
      <c r="B22" s="36" t="s">
        <v>57</v>
      </c>
      <c r="C22" s="25"/>
      <c r="D22" s="25"/>
      <c r="E22" s="13"/>
      <c r="F22" s="13"/>
      <c r="G22" s="45"/>
      <c r="H22" s="45"/>
      <c r="I22" s="35"/>
      <c r="J22" s="35"/>
    </row>
    <row r="23" spans="1:10" x14ac:dyDescent="0.2">
      <c r="B23" s="34" t="s">
        <v>56</v>
      </c>
      <c r="C23" s="4">
        <f t="shared" ref="C23:J23" si="6">SUM(C24:C29)</f>
        <v>317851.81645000004</v>
      </c>
      <c r="D23" s="4">
        <f t="shared" si="6"/>
        <v>25506.61939</v>
      </c>
      <c r="E23" s="4">
        <f t="shared" si="6"/>
        <v>45370.657979999996</v>
      </c>
      <c r="F23" s="4">
        <f t="shared" si="6"/>
        <v>45720.716269999997</v>
      </c>
      <c r="G23" s="47">
        <f t="shared" si="6"/>
        <v>33522150.212348465</v>
      </c>
      <c r="H23" s="47">
        <f t="shared" si="6"/>
        <v>2817677.7553826696</v>
      </c>
      <c r="I23" s="47">
        <f t="shared" si="6"/>
        <v>3277623.5279190238</v>
      </c>
      <c r="J23" s="47">
        <f t="shared" si="6"/>
        <v>3495969.3099938408</v>
      </c>
    </row>
    <row r="24" spans="1:10" x14ac:dyDescent="0.2">
      <c r="B24" s="19" t="s">
        <v>55</v>
      </c>
      <c r="C24" s="7">
        <v>11.31528</v>
      </c>
      <c r="D24" s="7">
        <v>0.96196999999999999</v>
      </c>
      <c r="E24" s="30">
        <v>1.0500000000000003</v>
      </c>
      <c r="F24" s="30">
        <v>0.98000000000000043</v>
      </c>
      <c r="G24" s="44">
        <v>622.91084769999998</v>
      </c>
      <c r="H24" s="44">
        <v>50.860655299999998</v>
      </c>
      <c r="I24" s="44">
        <v>61.480000000000004</v>
      </c>
      <c r="J24" s="44">
        <v>57.300000000000004</v>
      </c>
    </row>
    <row r="25" spans="1:10" s="80" customFormat="1" x14ac:dyDescent="0.2">
      <c r="A25" s="16"/>
      <c r="B25" s="19" t="s">
        <v>54</v>
      </c>
      <c r="C25" s="7">
        <v>14372.990060000002</v>
      </c>
      <c r="D25" s="7">
        <v>1059.85024</v>
      </c>
      <c r="E25" s="7">
        <v>722.31999999999982</v>
      </c>
      <c r="F25" s="7">
        <v>781.62</v>
      </c>
      <c r="G25" s="44">
        <v>112746.592985853</v>
      </c>
      <c r="H25" s="44">
        <v>6242.9022644999995</v>
      </c>
      <c r="I25" s="44">
        <v>10305.11</v>
      </c>
      <c r="J25" s="44">
        <v>6198.7800000000007</v>
      </c>
    </row>
    <row r="26" spans="1:10" ht="12" customHeight="1" x14ac:dyDescent="0.2">
      <c r="B26" s="8" t="s">
        <v>74</v>
      </c>
      <c r="C26" s="7">
        <v>32783.467850000001</v>
      </c>
      <c r="D26" s="7">
        <v>2796.08</v>
      </c>
      <c r="E26" s="7">
        <v>3797.1193700000008</v>
      </c>
      <c r="F26" s="7">
        <v>3848.8357100000003</v>
      </c>
      <c r="G26" s="44">
        <v>2941499.5241747997</v>
      </c>
      <c r="H26" s="44">
        <v>248661.75</v>
      </c>
      <c r="I26" s="44">
        <v>320203.0432135</v>
      </c>
      <c r="J26" s="44">
        <v>324095.96557666303</v>
      </c>
    </row>
    <row r="27" spans="1:10" s="80" customFormat="1" x14ac:dyDescent="0.2">
      <c r="A27" s="16"/>
      <c r="B27" s="19" t="s">
        <v>75</v>
      </c>
      <c r="C27" s="7">
        <v>16449.510160000002</v>
      </c>
      <c r="D27" s="7">
        <v>1179.7854299999999</v>
      </c>
      <c r="E27" s="7">
        <v>2075.9900000000002</v>
      </c>
      <c r="F27" s="7">
        <v>1171.57</v>
      </c>
      <c r="G27" s="44">
        <v>1232713.7687257701</v>
      </c>
      <c r="H27" s="44">
        <v>68175.672311489994</v>
      </c>
      <c r="I27" s="44">
        <v>98119.059999999983</v>
      </c>
      <c r="J27" s="44">
        <v>91280.8</v>
      </c>
    </row>
    <row r="28" spans="1:10" x14ac:dyDescent="0.2">
      <c r="B28" s="8" t="s">
        <v>76</v>
      </c>
      <c r="C28" s="7">
        <v>30927.888590000002</v>
      </c>
      <c r="D28" s="7">
        <v>2468.2717499999999</v>
      </c>
      <c r="E28" s="7">
        <v>3218.7286100000001</v>
      </c>
      <c r="F28" s="7">
        <v>3359.5405599999999</v>
      </c>
      <c r="G28" s="44">
        <v>25130909.590659644</v>
      </c>
      <c r="H28" s="44">
        <v>2165514.7301513799</v>
      </c>
      <c r="I28" s="44">
        <v>2209817.8847055235</v>
      </c>
      <c r="J28" s="44">
        <v>2419688.1844171775</v>
      </c>
    </row>
    <row r="29" spans="1:10" x14ac:dyDescent="0.2">
      <c r="B29" s="8" t="s">
        <v>77</v>
      </c>
      <c r="C29" s="7">
        <v>223306.64451000001</v>
      </c>
      <c r="D29" s="7">
        <v>18001.669999999998</v>
      </c>
      <c r="E29" s="7">
        <v>35555.449999999997</v>
      </c>
      <c r="F29" s="7">
        <v>36558.17</v>
      </c>
      <c r="G29" s="44">
        <v>4103657.8249547002</v>
      </c>
      <c r="H29" s="44">
        <v>329031.84000000003</v>
      </c>
      <c r="I29" s="44">
        <v>639116.95000000007</v>
      </c>
      <c r="J29" s="44">
        <v>654648.28</v>
      </c>
    </row>
    <row r="30" spans="1:10" x14ac:dyDescent="0.2">
      <c r="B30" s="8" t="s">
        <v>78</v>
      </c>
      <c r="C30" s="7">
        <v>10.445539999999999</v>
      </c>
      <c r="D30" s="7">
        <v>0.89276999999999995</v>
      </c>
      <c r="E30" s="7">
        <v>1.1392199999999999</v>
      </c>
      <c r="F30" s="7">
        <v>1.1407700000000001</v>
      </c>
      <c r="G30" s="44">
        <v>171.71264950000003</v>
      </c>
      <c r="H30" s="44">
        <v>14.2715412</v>
      </c>
      <c r="I30" s="44">
        <v>16.9762375</v>
      </c>
      <c r="J30" s="44">
        <v>16.022210600000001</v>
      </c>
    </row>
    <row r="31" spans="1:10" x14ac:dyDescent="0.2">
      <c r="B31" s="26" t="s">
        <v>53</v>
      </c>
      <c r="C31" s="4">
        <f t="shared" ref="C31:J31" si="7">SUM(C32:C34)</f>
        <v>10440.400499999998</v>
      </c>
      <c r="D31" s="4">
        <f t="shared" si="7"/>
        <v>926.41675000000009</v>
      </c>
      <c r="E31" s="4">
        <f t="shared" si="7"/>
        <v>1008.3216299999998</v>
      </c>
      <c r="F31" s="4">
        <f t="shared" si="7"/>
        <v>987.43920999999989</v>
      </c>
      <c r="G31" s="47">
        <f t="shared" si="7"/>
        <v>872398.94023052475</v>
      </c>
      <c r="H31" s="47">
        <f t="shared" si="7"/>
        <v>78239.956291369992</v>
      </c>
      <c r="I31" s="47">
        <f t="shared" si="7"/>
        <v>85435.867901948994</v>
      </c>
      <c r="J31" s="47">
        <f t="shared" si="7"/>
        <v>84660.463390090008</v>
      </c>
    </row>
    <row r="32" spans="1:10" x14ac:dyDescent="0.2">
      <c r="B32" s="8" t="s">
        <v>52</v>
      </c>
      <c r="C32" s="7">
        <v>160.83507</v>
      </c>
      <c r="D32" s="7">
        <v>15.280290000000001</v>
      </c>
      <c r="E32" s="7">
        <v>21.989999999999995</v>
      </c>
      <c r="F32" s="7">
        <v>19.39</v>
      </c>
      <c r="G32" s="48">
        <v>2579.8122283499997</v>
      </c>
      <c r="H32" s="48">
        <v>204.87439910000001</v>
      </c>
      <c r="I32" s="48">
        <v>462.30000000000013</v>
      </c>
      <c r="J32" s="48">
        <v>440.36999999999995</v>
      </c>
    </row>
    <row r="33" spans="1:10" s="80" customFormat="1" x14ac:dyDescent="0.2">
      <c r="A33" s="16"/>
      <c r="B33" s="19" t="s">
        <v>79</v>
      </c>
      <c r="C33" s="31">
        <v>9629.6073899999992</v>
      </c>
      <c r="D33" s="31">
        <v>857.42550000000006</v>
      </c>
      <c r="E33" s="31">
        <v>876.80999999999983</v>
      </c>
      <c r="F33" s="31">
        <v>878.31</v>
      </c>
      <c r="G33" s="49">
        <v>868905.72825686983</v>
      </c>
      <c r="H33" s="49">
        <v>77958.465841569996</v>
      </c>
      <c r="I33" s="49">
        <v>84818.43</v>
      </c>
      <c r="J33" s="49">
        <v>84068.430000000008</v>
      </c>
    </row>
    <row r="34" spans="1:10" x14ac:dyDescent="0.2">
      <c r="B34" s="19" t="s">
        <v>80</v>
      </c>
      <c r="C34" s="30">
        <v>649.95803999999998</v>
      </c>
      <c r="D34" s="30">
        <v>53.71096</v>
      </c>
      <c r="E34" s="30">
        <v>109.52163</v>
      </c>
      <c r="F34" s="30">
        <v>89.739209999999986</v>
      </c>
      <c r="G34" s="50">
        <v>913.39974530500001</v>
      </c>
      <c r="H34" s="50">
        <v>76.616050700000002</v>
      </c>
      <c r="I34" s="50">
        <v>155.13790194900005</v>
      </c>
      <c r="J34" s="50">
        <v>151.66339009000001</v>
      </c>
    </row>
    <row r="35" spans="1:10" x14ac:dyDescent="0.2">
      <c r="B35" s="23" t="s">
        <v>51</v>
      </c>
      <c r="C35" s="9">
        <f t="shared" ref="C35:J35" si="8">C36+C39</f>
        <v>57786.602979999996</v>
      </c>
      <c r="D35" s="9">
        <f t="shared" si="8"/>
        <v>4994.5164599962618</v>
      </c>
      <c r="E35" s="9">
        <f t="shared" si="8"/>
        <v>5492.9982</v>
      </c>
      <c r="F35" s="9">
        <f t="shared" si="8"/>
        <v>5337.4979499999999</v>
      </c>
      <c r="G35" s="58">
        <f t="shared" si="8"/>
        <v>1291798.6321537569</v>
      </c>
      <c r="H35" s="58">
        <f t="shared" si="8"/>
        <v>106500.10389720628</v>
      </c>
      <c r="I35" s="58">
        <f t="shared" si="8"/>
        <v>142599.76159468334</v>
      </c>
      <c r="J35" s="58">
        <f t="shared" si="8"/>
        <v>142816.80467691697</v>
      </c>
    </row>
    <row r="36" spans="1:10" x14ac:dyDescent="0.2">
      <c r="B36" s="23" t="s">
        <v>50</v>
      </c>
      <c r="C36" s="9">
        <f t="shared" ref="C36:H36" si="9">C37+C38</f>
        <v>17641.06465</v>
      </c>
      <c r="D36" s="9">
        <f t="shared" si="9"/>
        <v>1486.70569</v>
      </c>
      <c r="E36" s="9">
        <f t="shared" ref="E36" si="10">E37+E38</f>
        <v>1904.7060799999999</v>
      </c>
      <c r="F36" s="9">
        <f t="shared" ref="F36" si="11">F37+F38</f>
        <v>1847.2079199999998</v>
      </c>
      <c r="G36" s="58">
        <f t="shared" si="9"/>
        <v>630413.65253756812</v>
      </c>
      <c r="H36" s="58">
        <f t="shared" si="9"/>
        <v>51133.750132929999</v>
      </c>
      <c r="I36" s="58">
        <f t="shared" ref="I36" si="12">I37+I38</f>
        <v>77733.016538018317</v>
      </c>
      <c r="J36" s="58">
        <f t="shared" ref="J36" si="13">J37+J38</f>
        <v>80227.753763212007</v>
      </c>
    </row>
    <row r="37" spans="1:10" ht="14.25" customHeight="1" x14ac:dyDescent="0.2">
      <c r="B37" s="19" t="s">
        <v>49</v>
      </c>
      <c r="C37" s="7">
        <v>8688.8147649999992</v>
      </c>
      <c r="D37" s="7">
        <v>713.37216000000001</v>
      </c>
      <c r="E37" s="7">
        <v>984.62112000000002</v>
      </c>
      <c r="F37" s="7">
        <v>961.52819999999997</v>
      </c>
      <c r="G37" s="60">
        <v>280768.67956627108</v>
      </c>
      <c r="H37" s="60">
        <v>21985.603485169999</v>
      </c>
      <c r="I37" s="7">
        <v>32968.885747705011</v>
      </c>
      <c r="J37" s="7">
        <v>31742.899543468426</v>
      </c>
    </row>
    <row r="38" spans="1:10" x14ac:dyDescent="0.2">
      <c r="B38" s="19" t="s">
        <v>48</v>
      </c>
      <c r="C38" s="7">
        <v>8952.2498849999993</v>
      </c>
      <c r="D38" s="65">
        <v>773.33353</v>
      </c>
      <c r="E38" s="7">
        <v>920.08496000000002</v>
      </c>
      <c r="F38" s="7">
        <v>885.67971999999997</v>
      </c>
      <c r="G38" s="60">
        <v>349644.97297129704</v>
      </c>
      <c r="H38" s="69">
        <v>29148.146647760001</v>
      </c>
      <c r="I38" s="7">
        <v>44764.130790313306</v>
      </c>
      <c r="J38" s="7">
        <v>48484.854219743582</v>
      </c>
    </row>
    <row r="39" spans="1:10" x14ac:dyDescent="0.2">
      <c r="B39" s="23" t="s">
        <v>47</v>
      </c>
      <c r="C39" s="9">
        <f t="shared" ref="C39:J39" si="14">C40+C41</f>
        <v>40145.538329999996</v>
      </c>
      <c r="D39" s="9">
        <f t="shared" si="14"/>
        <v>3507.810769996262</v>
      </c>
      <c r="E39" s="9">
        <f t="shared" si="14"/>
        <v>3588.2921200000001</v>
      </c>
      <c r="F39" s="9">
        <f t="shared" si="14"/>
        <v>3490.2900300000001</v>
      </c>
      <c r="G39" s="32">
        <f t="shared" si="14"/>
        <v>661384.97961618891</v>
      </c>
      <c r="H39" s="32">
        <f t="shared" si="14"/>
        <v>55366.353764276275</v>
      </c>
      <c r="I39" s="32">
        <f t="shared" si="14"/>
        <v>64866.745056665022</v>
      </c>
      <c r="J39" s="32">
        <f t="shared" si="14"/>
        <v>62589.050913704974</v>
      </c>
    </row>
    <row r="40" spans="1:10" x14ac:dyDescent="0.2">
      <c r="B40" s="19" t="s">
        <v>46</v>
      </c>
      <c r="C40" s="7">
        <v>20773.495599799622</v>
      </c>
      <c r="D40" s="65">
        <v>1758.8340399599999</v>
      </c>
      <c r="E40" s="30">
        <v>2119.6342100000002</v>
      </c>
      <c r="F40" s="30">
        <v>2052.9983299999999</v>
      </c>
      <c r="G40" s="60">
        <v>377630.31109685724</v>
      </c>
      <c r="H40" s="69">
        <v>30421.894895689999</v>
      </c>
      <c r="I40" s="63">
        <v>41177.137230156492</v>
      </c>
      <c r="J40" s="63">
        <v>38590.994382158002</v>
      </c>
    </row>
    <row r="41" spans="1:10" x14ac:dyDescent="0.2">
      <c r="A41" s="43"/>
      <c r="B41" s="42" t="s">
        <v>45</v>
      </c>
      <c r="C41" s="7">
        <v>19372.042730200377</v>
      </c>
      <c r="D41" s="65">
        <v>1748.9767300362623</v>
      </c>
      <c r="E41" s="7">
        <v>1468.6579099999999</v>
      </c>
      <c r="F41" s="7">
        <v>1437.2917</v>
      </c>
      <c r="G41" s="60">
        <v>283754.66851933172</v>
      </c>
      <c r="H41" s="69">
        <v>24944.458868586276</v>
      </c>
      <c r="I41" s="60">
        <v>23689.607826508527</v>
      </c>
      <c r="J41" s="60">
        <v>23998.056531546972</v>
      </c>
    </row>
    <row r="42" spans="1:10" x14ac:dyDescent="0.2">
      <c r="B42" s="23" t="s">
        <v>44</v>
      </c>
      <c r="C42" s="9">
        <f t="shared" ref="C42:F42" si="15">C43+C44</f>
        <v>49742.552786344699</v>
      </c>
      <c r="D42" s="9">
        <f t="shared" si="15"/>
        <v>4653.5409399999999</v>
      </c>
      <c r="E42" s="9">
        <f>E43+E44</f>
        <v>5259.9870700000001</v>
      </c>
      <c r="F42" s="9">
        <f t="shared" si="15"/>
        <v>4934.6032100000002</v>
      </c>
      <c r="G42" s="32">
        <f t="shared" ref="G42:J42" si="16">G43+G44</f>
        <v>197696.08485236554</v>
      </c>
      <c r="H42" s="32">
        <f t="shared" si="16"/>
        <v>16683.314570359998</v>
      </c>
      <c r="I42" s="32">
        <f t="shared" si="16"/>
        <v>22670.379034233134</v>
      </c>
      <c r="J42" s="32">
        <f t="shared" si="16"/>
        <v>30273.062328562326</v>
      </c>
    </row>
    <row r="43" spans="1:10" ht="15" x14ac:dyDescent="0.25">
      <c r="B43" s="19" t="s">
        <v>43</v>
      </c>
      <c r="C43" s="40">
        <v>39987.013509299992</v>
      </c>
      <c r="D43" s="40">
        <v>3616.58484</v>
      </c>
      <c r="E43" s="40">
        <v>4227.0810700000002</v>
      </c>
      <c r="F43" s="40">
        <v>3884.64599</v>
      </c>
      <c r="G43" s="51">
        <v>152064.82910915621</v>
      </c>
      <c r="H43" s="51">
        <v>13258.313037989999</v>
      </c>
      <c r="I43" s="52">
        <v>17745.423199112294</v>
      </c>
      <c r="J43" s="52">
        <v>25644.631059549003</v>
      </c>
    </row>
    <row r="44" spans="1:10" x14ac:dyDescent="0.2">
      <c r="B44" s="23" t="s">
        <v>42</v>
      </c>
      <c r="C44" s="9">
        <f>C45+C46</f>
        <v>9755.539277044707</v>
      </c>
      <c r="D44" s="9">
        <f t="shared" ref="D44:J44" si="17">D45+D46</f>
        <v>1036.9561000000001</v>
      </c>
      <c r="E44" s="9">
        <f>E45+E46</f>
        <v>1032.9059999999999</v>
      </c>
      <c r="F44" s="9">
        <f t="shared" si="17"/>
        <v>1049.95722</v>
      </c>
      <c r="G44" s="32">
        <f t="shared" si="17"/>
        <v>45631.255743209345</v>
      </c>
      <c r="H44" s="32">
        <f t="shared" si="17"/>
        <v>3425.0015323699999</v>
      </c>
      <c r="I44" s="32">
        <f t="shared" si="17"/>
        <v>4924.9558351208398</v>
      </c>
      <c r="J44" s="32">
        <f t="shared" si="17"/>
        <v>4628.4312690133229</v>
      </c>
    </row>
    <row r="45" spans="1:10" ht="15" x14ac:dyDescent="0.25">
      <c r="B45" s="19" t="s">
        <v>41</v>
      </c>
      <c r="C45" s="83">
        <v>787.58734716000004</v>
      </c>
      <c r="D45" s="83">
        <v>60.084895999999993</v>
      </c>
      <c r="E45" s="40">
        <v>132.27256896</v>
      </c>
      <c r="F45" s="40">
        <v>133.71068324000001</v>
      </c>
      <c r="G45" s="62">
        <v>11639.138464609709</v>
      </c>
      <c r="H45" s="62">
        <v>910.41811573999996</v>
      </c>
      <c r="I45" s="52">
        <v>1109.7729403288454</v>
      </c>
      <c r="J45" s="52">
        <v>994.52922919048729</v>
      </c>
    </row>
    <row r="46" spans="1:10" ht="15" x14ac:dyDescent="0.25">
      <c r="B46" s="19" t="s">
        <v>40</v>
      </c>
      <c r="C46" s="41">
        <v>8967.9519298847063</v>
      </c>
      <c r="D46" s="41">
        <v>976.87120400000003</v>
      </c>
      <c r="E46" s="40">
        <v>900.63343104</v>
      </c>
      <c r="F46" s="40">
        <v>916.24653676000003</v>
      </c>
      <c r="G46" s="62">
        <v>33992.117278599639</v>
      </c>
      <c r="H46" s="48">
        <v>2514.5834166300001</v>
      </c>
      <c r="I46" s="52">
        <v>3815.1828947919939</v>
      </c>
      <c r="J46" s="52">
        <v>3633.9020398228354</v>
      </c>
    </row>
    <row r="47" spans="1:10" x14ac:dyDescent="0.2">
      <c r="B47" s="23" t="s">
        <v>39</v>
      </c>
      <c r="C47" s="9">
        <f t="shared" ref="C47:J47" si="18">C48+C49</f>
        <v>6703.6958472200004</v>
      </c>
      <c r="D47" s="9">
        <f t="shared" si="18"/>
        <v>612.70534999999995</v>
      </c>
      <c r="E47" s="9">
        <f t="shared" si="18"/>
        <v>588.62000000000012</v>
      </c>
      <c r="F47" s="9">
        <f t="shared" si="18"/>
        <v>624.10000000000014</v>
      </c>
      <c r="G47" s="32">
        <f t="shared" si="18"/>
        <v>5627189.4562119301</v>
      </c>
      <c r="H47" s="32">
        <f t="shared" si="18"/>
        <v>485242.80590000004</v>
      </c>
      <c r="I47" s="32">
        <f t="shared" si="18"/>
        <v>533902.53999999992</v>
      </c>
      <c r="J47" s="32">
        <f t="shared" si="18"/>
        <v>566467.76</v>
      </c>
    </row>
    <row r="48" spans="1:10" x14ac:dyDescent="0.2">
      <c r="B48" s="19" t="s">
        <v>38</v>
      </c>
      <c r="C48" s="29">
        <v>6702.5289700000003</v>
      </c>
      <c r="D48" s="29">
        <v>612.63</v>
      </c>
      <c r="E48" s="29">
        <v>588.62000000000012</v>
      </c>
      <c r="F48" s="29">
        <v>624.10000000000014</v>
      </c>
      <c r="G48" s="44">
        <v>5625940.7884547506</v>
      </c>
      <c r="H48" s="44">
        <v>485114.45</v>
      </c>
      <c r="I48" s="44">
        <v>533902.53999999992</v>
      </c>
      <c r="J48" s="44">
        <v>566467.76</v>
      </c>
    </row>
    <row r="49" spans="2:10" x14ac:dyDescent="0.2">
      <c r="B49" s="19" t="s">
        <v>37</v>
      </c>
      <c r="C49" s="7">
        <v>1.1668772199999999</v>
      </c>
      <c r="D49" s="7">
        <v>7.535E-2</v>
      </c>
      <c r="E49" s="7">
        <v>0</v>
      </c>
      <c r="F49" s="7">
        <v>0</v>
      </c>
      <c r="G49" s="44">
        <v>1248.6677571800001</v>
      </c>
      <c r="H49" s="44">
        <v>128.35589999999999</v>
      </c>
      <c r="I49" s="44">
        <v>0</v>
      </c>
      <c r="J49" s="44">
        <v>0</v>
      </c>
    </row>
    <row r="50" spans="2:10" x14ac:dyDescent="0.2">
      <c r="B50" s="28" t="s">
        <v>36</v>
      </c>
      <c r="C50" s="9">
        <f t="shared" ref="C50:J50" si="19">C23+C31+C35+C42+C47</f>
        <v>442525.06856356474</v>
      </c>
      <c r="D50" s="9">
        <f t="shared" si="19"/>
        <v>36693.798889996258</v>
      </c>
      <c r="E50" s="9">
        <f t="shared" si="19"/>
        <v>57720.584880000002</v>
      </c>
      <c r="F50" s="9">
        <f t="shared" si="19"/>
        <v>57604.356639999991</v>
      </c>
      <c r="G50" s="47">
        <f t="shared" si="19"/>
        <v>41511233.325797044</v>
      </c>
      <c r="H50" s="47">
        <f t="shared" si="19"/>
        <v>3504343.9360416061</v>
      </c>
      <c r="I50" s="47">
        <f t="shared" si="19"/>
        <v>4062232.0764498897</v>
      </c>
      <c r="J50" s="47">
        <f t="shared" si="19"/>
        <v>4320187.4003894096</v>
      </c>
    </row>
    <row r="51" spans="2:10" x14ac:dyDescent="0.2">
      <c r="B51" s="28" t="s">
        <v>35</v>
      </c>
      <c r="C51" s="9">
        <f t="shared" ref="C51:J51" si="20">C19+C23+C31+C35+C42+C47</f>
        <v>444116.98857356474</v>
      </c>
      <c r="D51" s="9">
        <f t="shared" si="20"/>
        <v>36823.903919996257</v>
      </c>
      <c r="E51" s="9">
        <f t="shared" si="20"/>
        <v>57887.105840000004</v>
      </c>
      <c r="F51" s="9">
        <f t="shared" si="20"/>
        <v>57778.926039999991</v>
      </c>
      <c r="G51" s="47">
        <f t="shared" si="20"/>
        <v>147111081.84651685</v>
      </c>
      <c r="H51" s="47">
        <f t="shared" si="20"/>
        <v>12993409.682598267</v>
      </c>
      <c r="I51" s="47">
        <f t="shared" si="20"/>
        <v>14226527.721402831</v>
      </c>
      <c r="J51" s="47">
        <f t="shared" si="20"/>
        <v>15389818.422411153</v>
      </c>
    </row>
    <row r="52" spans="2:10" x14ac:dyDescent="0.2">
      <c r="B52" s="28" t="s">
        <v>34</v>
      </c>
      <c r="C52" s="9">
        <f t="shared" ref="C52:J52" si="21">C19+C23+C31+C35+C42</f>
        <v>437413.29272634472</v>
      </c>
      <c r="D52" s="9">
        <f t="shared" si="21"/>
        <v>36211.198569996261</v>
      </c>
      <c r="E52" s="9">
        <f t="shared" si="21"/>
        <v>57298.485840000001</v>
      </c>
      <c r="F52" s="9">
        <f t="shared" si="21"/>
        <v>57154.826039999993</v>
      </c>
      <c r="G52" s="47">
        <f t="shared" si="21"/>
        <v>141483892.39030492</v>
      </c>
      <c r="H52" s="47">
        <f t="shared" si="21"/>
        <v>12508166.876698267</v>
      </c>
      <c r="I52" s="47">
        <f t="shared" si="21"/>
        <v>13692625.181402832</v>
      </c>
      <c r="J52" s="47">
        <f t="shared" si="21"/>
        <v>14823350.662411153</v>
      </c>
    </row>
    <row r="53" spans="2:10" x14ac:dyDescent="0.2">
      <c r="B53" s="78" t="s">
        <v>33</v>
      </c>
      <c r="C53" s="78"/>
      <c r="D53" s="78"/>
      <c r="E53" s="78"/>
      <c r="F53" s="78"/>
      <c r="G53" s="78"/>
      <c r="H53" s="78"/>
      <c r="I53" s="78"/>
      <c r="J53" s="78"/>
    </row>
    <row r="54" spans="2:10" ht="12.75" customHeight="1" x14ac:dyDescent="0.2">
      <c r="B54" s="74"/>
      <c r="C54" s="74" t="s">
        <v>32</v>
      </c>
      <c r="D54" s="74"/>
      <c r="E54" s="74"/>
      <c r="F54" s="74"/>
      <c r="G54" s="74" t="s">
        <v>31</v>
      </c>
      <c r="H54" s="74"/>
      <c r="I54" s="74"/>
      <c r="J54" s="74"/>
    </row>
    <row r="55" spans="2:10" ht="12.75" customHeight="1" x14ac:dyDescent="0.2">
      <c r="B55" s="74"/>
      <c r="C55" s="75" t="s">
        <v>82</v>
      </c>
      <c r="D55" s="76" t="s">
        <v>86</v>
      </c>
      <c r="E55" s="71">
        <v>2021</v>
      </c>
      <c r="F55" s="71">
        <v>2021</v>
      </c>
      <c r="G55" s="75" t="s">
        <v>82</v>
      </c>
      <c r="H55" s="76" t="s">
        <v>86</v>
      </c>
      <c r="I55" s="71">
        <v>2021</v>
      </c>
      <c r="J55" s="71">
        <v>2021</v>
      </c>
    </row>
    <row r="56" spans="2:10" x14ac:dyDescent="0.2">
      <c r="B56" s="74"/>
      <c r="C56" s="75"/>
      <c r="D56" s="76"/>
      <c r="E56" s="71" t="s">
        <v>84</v>
      </c>
      <c r="F56" s="71" t="s">
        <v>85</v>
      </c>
      <c r="G56" s="75"/>
      <c r="H56" s="76"/>
      <c r="I56" s="71" t="s">
        <v>84</v>
      </c>
      <c r="J56" s="71" t="s">
        <v>85</v>
      </c>
    </row>
    <row r="57" spans="2:10" x14ac:dyDescent="0.2">
      <c r="B57" s="74"/>
      <c r="C57" s="71">
        <v>1</v>
      </c>
      <c r="D57" s="71">
        <v>2</v>
      </c>
      <c r="E57" s="71">
        <v>3</v>
      </c>
      <c r="F57" s="71">
        <v>4</v>
      </c>
      <c r="G57" s="71">
        <v>1</v>
      </c>
      <c r="H57" s="71">
        <v>2</v>
      </c>
      <c r="I57" s="71">
        <v>3</v>
      </c>
      <c r="J57" s="71">
        <v>4</v>
      </c>
    </row>
    <row r="58" spans="2:10" x14ac:dyDescent="0.2">
      <c r="B58" s="14" t="s">
        <v>30</v>
      </c>
      <c r="C58" s="13"/>
      <c r="D58" s="13"/>
      <c r="E58" s="13"/>
      <c r="F58" s="13"/>
      <c r="G58" s="13"/>
      <c r="H58" s="13"/>
      <c r="I58" s="13"/>
      <c r="J58" s="13"/>
    </row>
    <row r="59" spans="2:10" x14ac:dyDescent="0.2">
      <c r="B59" s="26" t="s">
        <v>29</v>
      </c>
      <c r="C59" s="9">
        <f t="shared" ref="C59:J59" si="22">C60+C61</f>
        <v>258033.69738590001</v>
      </c>
      <c r="D59" s="9">
        <f t="shared" si="22"/>
        <v>20994.757900000001</v>
      </c>
      <c r="E59" s="4">
        <f t="shared" si="22"/>
        <v>39029.40094</v>
      </c>
      <c r="F59" s="4">
        <f t="shared" si="22"/>
        <v>46858.2605654</v>
      </c>
      <c r="G59" s="58">
        <f t="shared" si="22"/>
        <v>9201212.4525699802</v>
      </c>
      <c r="H59" s="58">
        <f t="shared" si="22"/>
        <v>705945.00968799007</v>
      </c>
      <c r="I59" s="58">
        <f t="shared" si="22"/>
        <v>1136503.4641689358</v>
      </c>
      <c r="J59" s="58">
        <f t="shared" si="22"/>
        <v>1233088.624754583</v>
      </c>
    </row>
    <row r="60" spans="2:10" x14ac:dyDescent="0.2">
      <c r="B60" s="19" t="s">
        <v>28</v>
      </c>
      <c r="C60" s="67">
        <v>25220.710030000002</v>
      </c>
      <c r="D60" s="67">
        <v>1907.8254999999999</v>
      </c>
      <c r="E60" s="27">
        <v>3244.2857399999998</v>
      </c>
      <c r="F60" s="27">
        <v>5174.9960403999994</v>
      </c>
      <c r="G60" s="68">
        <v>1871390.1832876103</v>
      </c>
      <c r="H60" s="68">
        <v>145416.22711384401</v>
      </c>
      <c r="I60" s="61">
        <v>201774.41908016297</v>
      </c>
      <c r="J60" s="61">
        <v>274653.38927208213</v>
      </c>
    </row>
    <row r="61" spans="2:10" x14ac:dyDescent="0.2">
      <c r="B61" s="19" t="s">
        <v>27</v>
      </c>
      <c r="C61" s="67">
        <v>232812.98735590003</v>
      </c>
      <c r="D61" s="67">
        <v>19086.932400000002</v>
      </c>
      <c r="E61" s="27">
        <v>35785.1152</v>
      </c>
      <c r="F61" s="27">
        <v>41683.264524999999</v>
      </c>
      <c r="G61" s="68">
        <v>7329822.2692823708</v>
      </c>
      <c r="H61" s="68">
        <v>560528.78257414605</v>
      </c>
      <c r="I61" s="61">
        <v>934729.04508877289</v>
      </c>
      <c r="J61" s="61">
        <v>958435.23548250098</v>
      </c>
    </row>
    <row r="62" spans="2:10" x14ac:dyDescent="0.2">
      <c r="B62" s="26" t="s">
        <v>26</v>
      </c>
      <c r="C62" s="9">
        <f t="shared" ref="C62:J62" si="23">C63+C64</f>
        <v>32493.631269999998</v>
      </c>
      <c r="D62" s="9">
        <f t="shared" si="23"/>
        <v>2822.0388000000003</v>
      </c>
      <c r="E62" s="9">
        <f t="shared" si="23"/>
        <v>3134.32251</v>
      </c>
      <c r="F62" s="9">
        <f t="shared" si="23"/>
        <v>3187.17679</v>
      </c>
      <c r="G62" s="58">
        <f t="shared" si="23"/>
        <v>41581497.420350105</v>
      </c>
      <c r="H62" s="58">
        <f t="shared" si="23"/>
        <v>3436123.6487517101</v>
      </c>
      <c r="I62" s="58">
        <f t="shared" si="23"/>
        <v>3688425.0783224832</v>
      </c>
      <c r="J62" s="58">
        <f t="shared" si="23"/>
        <v>4003451.5511881667</v>
      </c>
    </row>
    <row r="63" spans="2:10" x14ac:dyDescent="0.2">
      <c r="B63" s="8" t="s">
        <v>25</v>
      </c>
      <c r="C63" s="27">
        <v>6886.1506299999992</v>
      </c>
      <c r="D63" s="27">
        <v>594.83452999999997</v>
      </c>
      <c r="E63" s="27">
        <v>603.29445999999996</v>
      </c>
      <c r="F63" s="27">
        <v>598.49194999999997</v>
      </c>
      <c r="G63" s="61">
        <v>20601554.264199428</v>
      </c>
      <c r="H63" s="61">
        <v>1678941.53206271</v>
      </c>
      <c r="I63" s="61">
        <v>1636327.9714883948</v>
      </c>
      <c r="J63" s="61">
        <v>1795714.1941426145</v>
      </c>
    </row>
    <row r="64" spans="2:10" x14ac:dyDescent="0.2">
      <c r="B64" s="8" t="s">
        <v>24</v>
      </c>
      <c r="C64" s="27">
        <v>25607.480639999998</v>
      </c>
      <c r="D64" s="27">
        <v>2227.2042700000002</v>
      </c>
      <c r="E64" s="27">
        <v>2531.0280499999999</v>
      </c>
      <c r="F64" s="27">
        <v>2588.6848399999999</v>
      </c>
      <c r="G64" s="61">
        <v>20979943.156150673</v>
      </c>
      <c r="H64" s="61">
        <v>1757182.116689</v>
      </c>
      <c r="I64" s="61">
        <v>2052097.1068340882</v>
      </c>
      <c r="J64" s="61">
        <v>2207737.3570455522</v>
      </c>
    </row>
    <row r="65" spans="1:10" x14ac:dyDescent="0.2">
      <c r="B65" s="14" t="s">
        <v>23</v>
      </c>
      <c r="C65" s="25"/>
      <c r="D65" s="25"/>
      <c r="E65" s="24"/>
      <c r="F65" s="24"/>
      <c r="G65" s="54"/>
      <c r="H65" s="54"/>
      <c r="I65" s="55"/>
      <c r="J65" s="55"/>
    </row>
    <row r="66" spans="1:10" x14ac:dyDescent="0.2">
      <c r="B66" s="23" t="s">
        <v>22</v>
      </c>
      <c r="C66" s="9">
        <f t="shared" ref="C66:J66" si="24">C67+C68+C69</f>
        <v>60905.807360000006</v>
      </c>
      <c r="D66" s="9">
        <f>D67+D68+D69</f>
        <v>5069.39203</v>
      </c>
      <c r="E66" s="9">
        <f t="shared" si="24"/>
        <v>5688.705289999999</v>
      </c>
      <c r="F66" s="9">
        <f t="shared" si="24"/>
        <v>5545.3602600000004</v>
      </c>
      <c r="G66" s="58">
        <f t="shared" si="24"/>
        <v>2889825.5530695752</v>
      </c>
      <c r="H66" s="58">
        <f t="shared" si="24"/>
        <v>241222.62658898707</v>
      </c>
      <c r="I66" s="58">
        <f t="shared" si="24"/>
        <v>262880.92336042598</v>
      </c>
      <c r="J66" s="58">
        <f t="shared" si="24"/>
        <v>257964.01370613198</v>
      </c>
    </row>
    <row r="67" spans="1:10" x14ac:dyDescent="0.2">
      <c r="B67" s="19" t="s">
        <v>21</v>
      </c>
      <c r="C67" s="18">
        <v>51.414339999999996</v>
      </c>
      <c r="D67" s="7">
        <v>4.3637800000000002</v>
      </c>
      <c r="E67" s="7">
        <v>5.0153499999999998</v>
      </c>
      <c r="F67" s="7">
        <v>4.9837300000000004</v>
      </c>
      <c r="G67" s="53">
        <v>2560.0336970630001</v>
      </c>
      <c r="H67" s="60">
        <v>216.84580385000001</v>
      </c>
      <c r="I67" s="60">
        <v>248.15120380700003</v>
      </c>
      <c r="J67" s="60">
        <v>249.44055507498999</v>
      </c>
    </row>
    <row r="68" spans="1:10" x14ac:dyDescent="0.2">
      <c r="B68" s="19" t="s">
        <v>20</v>
      </c>
      <c r="C68" s="33">
        <v>60602.228000000003</v>
      </c>
      <c r="D68" s="7">
        <v>5042.4983300000004</v>
      </c>
      <c r="E68" s="7">
        <v>5656.3430099999996</v>
      </c>
      <c r="F68" s="7">
        <v>5512.8962600000004</v>
      </c>
      <c r="G68" s="56">
        <v>2878025.1246683844</v>
      </c>
      <c r="H68" s="60">
        <v>240204.89781061705</v>
      </c>
      <c r="I68" s="60">
        <v>261683.32405945606</v>
      </c>
      <c r="J68" s="60">
        <v>256766.80662801498</v>
      </c>
    </row>
    <row r="69" spans="1:10" x14ac:dyDescent="0.2">
      <c r="B69" s="19" t="s">
        <v>19</v>
      </c>
      <c r="C69" s="33">
        <v>252.16502</v>
      </c>
      <c r="D69" s="7">
        <v>22.529920000000001</v>
      </c>
      <c r="E69" s="7">
        <v>27.34693</v>
      </c>
      <c r="F69" s="7">
        <v>27.480270000000001</v>
      </c>
      <c r="G69" s="56">
        <v>9240.3947041277497</v>
      </c>
      <c r="H69" s="60">
        <v>800.88297451999995</v>
      </c>
      <c r="I69" s="60">
        <v>949.44809716289592</v>
      </c>
      <c r="J69" s="60">
        <v>947.76652304201389</v>
      </c>
    </row>
    <row r="70" spans="1:10" x14ac:dyDescent="0.2">
      <c r="B70" s="23" t="s">
        <v>18</v>
      </c>
      <c r="C70" s="9">
        <f t="shared" ref="C70:J70" si="25">C71+C72</f>
        <v>394.77298999999994</v>
      </c>
      <c r="D70" s="9">
        <f t="shared" si="25"/>
        <v>33.617289999999997</v>
      </c>
      <c r="E70" s="9">
        <f t="shared" si="25"/>
        <v>6.6210299999999993</v>
      </c>
      <c r="F70" s="9">
        <f t="shared" si="25"/>
        <v>5.3689999999999998</v>
      </c>
      <c r="G70" s="20">
        <f t="shared" si="25"/>
        <v>1532.8488770599999</v>
      </c>
      <c r="H70" s="20">
        <f t="shared" si="25"/>
        <v>122.50651789999999</v>
      </c>
      <c r="I70" s="20">
        <f t="shared" si="25"/>
        <v>70.053428147000005</v>
      </c>
      <c r="J70" s="20">
        <f t="shared" si="25"/>
        <v>46.227586716000005</v>
      </c>
    </row>
    <row r="71" spans="1:10" s="81" customFormat="1" x14ac:dyDescent="0.2">
      <c r="A71" s="22"/>
      <c r="B71" s="19" t="s">
        <v>17</v>
      </c>
      <c r="C71" s="27">
        <v>353.50196999999997</v>
      </c>
      <c r="D71" s="65">
        <v>29.388089999999998</v>
      </c>
      <c r="E71" s="30">
        <v>5.5000799999999996</v>
      </c>
      <c r="F71" s="30">
        <v>5.0814399999999997</v>
      </c>
      <c r="G71" s="57">
        <v>1484.2663902249999</v>
      </c>
      <c r="H71" s="69">
        <v>117.97255063999999</v>
      </c>
      <c r="I71" s="63">
        <v>42.275905227000003</v>
      </c>
      <c r="J71" s="63">
        <v>40.273635736000003</v>
      </c>
    </row>
    <row r="72" spans="1:10" x14ac:dyDescent="0.2">
      <c r="B72" s="19" t="s">
        <v>16</v>
      </c>
      <c r="C72" s="27">
        <v>41.271019999999993</v>
      </c>
      <c r="D72" s="27">
        <v>4.2292000000000005</v>
      </c>
      <c r="E72" s="7">
        <v>1.1209499999999999</v>
      </c>
      <c r="F72" s="7">
        <v>0.28755999999999998</v>
      </c>
      <c r="G72" s="57">
        <v>48.582486834999997</v>
      </c>
      <c r="H72" s="57">
        <v>4.5339672599999998</v>
      </c>
      <c r="I72" s="60">
        <v>27.777522919999999</v>
      </c>
      <c r="J72" s="60">
        <v>5.9539509800000001</v>
      </c>
    </row>
    <row r="73" spans="1:10" x14ac:dyDescent="0.2">
      <c r="B73" s="21" t="s">
        <v>15</v>
      </c>
      <c r="C73" s="4">
        <f t="shared" ref="C73:F73" si="26">C74</f>
        <v>9460.4323600000007</v>
      </c>
      <c r="D73" s="4">
        <f t="shared" si="26"/>
        <v>717.65232000000003</v>
      </c>
      <c r="E73" s="4">
        <f t="shared" si="26"/>
        <v>1061.82</v>
      </c>
      <c r="F73" s="4">
        <f t="shared" si="26"/>
        <v>888.88</v>
      </c>
      <c r="G73" s="20">
        <f t="shared" ref="G73:J73" si="27">G74</f>
        <v>225420.34259479999</v>
      </c>
      <c r="H73" s="20">
        <f t="shared" si="27"/>
        <v>17095.927615600001</v>
      </c>
      <c r="I73" s="20">
        <f t="shared" si="27"/>
        <v>26830.110000000004</v>
      </c>
      <c r="J73" s="20">
        <f t="shared" si="27"/>
        <v>22793.309999999998</v>
      </c>
    </row>
    <row r="74" spans="1:10" s="80" customFormat="1" x14ac:dyDescent="0.2">
      <c r="A74" s="16"/>
      <c r="B74" s="19" t="s">
        <v>14</v>
      </c>
      <c r="C74" s="18">
        <v>9460.4323600000007</v>
      </c>
      <c r="D74" s="18">
        <v>717.65232000000003</v>
      </c>
      <c r="E74" s="18">
        <v>1061.82</v>
      </c>
      <c r="F74" s="18">
        <v>888.88</v>
      </c>
      <c r="G74" s="17">
        <v>225420.34259479999</v>
      </c>
      <c r="H74" s="17">
        <v>17095.927615600001</v>
      </c>
      <c r="I74" s="17">
        <v>26830.110000000004</v>
      </c>
      <c r="J74" s="17">
        <v>22793.309999999998</v>
      </c>
    </row>
    <row r="75" spans="1:10" x14ac:dyDescent="0.2">
      <c r="B75" s="77" t="s">
        <v>13</v>
      </c>
      <c r="C75" s="77"/>
      <c r="D75" s="77"/>
      <c r="E75" s="77"/>
      <c r="F75" s="77"/>
      <c r="G75" s="15"/>
      <c r="H75" s="12"/>
      <c r="I75" s="15"/>
      <c r="J75" s="15"/>
    </row>
    <row r="76" spans="1:10" ht="13.5" customHeight="1" x14ac:dyDescent="0.2">
      <c r="B76" s="74"/>
      <c r="C76" s="75" t="s">
        <v>83</v>
      </c>
      <c r="D76" s="76" t="s">
        <v>86</v>
      </c>
      <c r="E76" s="66">
        <v>2021</v>
      </c>
      <c r="F76" s="66">
        <v>2021</v>
      </c>
      <c r="G76" s="59"/>
      <c r="H76" s="59"/>
      <c r="I76" s="12"/>
      <c r="J76" s="12"/>
    </row>
    <row r="77" spans="1:10" ht="14.25" customHeight="1" x14ac:dyDescent="0.2">
      <c r="B77" s="74"/>
      <c r="C77" s="75"/>
      <c r="D77" s="76"/>
      <c r="E77" s="66" t="s">
        <v>84</v>
      </c>
      <c r="F77" s="66" t="s">
        <v>85</v>
      </c>
      <c r="G77" s="12"/>
      <c r="H77" s="12"/>
      <c r="I77" s="12"/>
      <c r="J77" s="12"/>
    </row>
    <row r="78" spans="1:10" ht="12.75" customHeight="1" x14ac:dyDescent="0.2">
      <c r="B78" s="74"/>
      <c r="C78" s="66">
        <v>1</v>
      </c>
      <c r="D78" s="66">
        <v>2</v>
      </c>
      <c r="E78" s="66">
        <v>3</v>
      </c>
      <c r="F78" s="66">
        <v>4</v>
      </c>
      <c r="G78" s="12"/>
      <c r="H78" s="12"/>
      <c r="I78" s="12"/>
      <c r="J78" s="12"/>
    </row>
    <row r="79" spans="1:10" x14ac:dyDescent="0.2">
      <c r="B79" s="14" t="s">
        <v>12</v>
      </c>
      <c r="C79" s="13"/>
      <c r="D79" s="13"/>
      <c r="E79" s="13"/>
      <c r="F79" s="13"/>
      <c r="G79" s="12"/>
      <c r="H79" s="12"/>
      <c r="I79" s="12"/>
      <c r="J79" s="12"/>
    </row>
    <row r="80" spans="1:10" x14ac:dyDescent="0.2">
      <c r="B80" s="5" t="s">
        <v>11</v>
      </c>
      <c r="C80" s="9">
        <f>C81+C82</f>
        <v>9602.5088299999989</v>
      </c>
      <c r="D80" s="9">
        <f t="shared" ref="D80:F80" si="28">D81+D82</f>
        <v>9241.2921200000001</v>
      </c>
      <c r="E80" s="9">
        <f t="shared" si="28"/>
        <v>9777.4554199999984</v>
      </c>
      <c r="F80" s="9">
        <f t="shared" si="28"/>
        <v>9853.2793999999994</v>
      </c>
      <c r="G80" s="12"/>
      <c r="H80" s="12"/>
      <c r="I80" s="12"/>
      <c r="J80" s="12"/>
    </row>
    <row r="81" spans="1:10" x14ac:dyDescent="0.2">
      <c r="B81" s="8" t="s">
        <v>10</v>
      </c>
      <c r="C81" s="39">
        <v>620.49086999999997</v>
      </c>
      <c r="D81" s="39">
        <v>586.94212000000005</v>
      </c>
      <c r="E81" s="7">
        <v>639.34370999999999</v>
      </c>
      <c r="F81" s="7">
        <v>650.25075000000004</v>
      </c>
      <c r="G81" s="12"/>
      <c r="H81" s="12"/>
      <c r="I81" s="12"/>
      <c r="J81" s="12"/>
    </row>
    <row r="82" spans="1:10" x14ac:dyDescent="0.2">
      <c r="B82" s="8" t="s">
        <v>9</v>
      </c>
      <c r="C82" s="39">
        <v>8982.0179599999992</v>
      </c>
      <c r="D82" s="39">
        <v>8654.35</v>
      </c>
      <c r="E82" s="7">
        <v>9138.1117099999992</v>
      </c>
      <c r="F82" s="7">
        <v>9203.0286500000002</v>
      </c>
      <c r="G82" s="12"/>
      <c r="H82" s="12"/>
      <c r="I82" s="12"/>
      <c r="J82" s="12"/>
    </row>
    <row r="83" spans="1:10" x14ac:dyDescent="0.2">
      <c r="B83" s="11" t="s">
        <v>8</v>
      </c>
      <c r="C83" s="9">
        <f>C84+C85</f>
        <v>21952.603589999999</v>
      </c>
      <c r="D83" s="9">
        <f t="shared" ref="D83:F83" si="29">D84+D85</f>
        <v>19960.47</v>
      </c>
      <c r="E83" s="9">
        <f t="shared" si="29"/>
        <v>24099.328443699997</v>
      </c>
      <c r="F83" s="9">
        <f t="shared" si="29"/>
        <v>22461.773141972095</v>
      </c>
      <c r="G83" s="12"/>
      <c r="H83" s="12"/>
      <c r="I83" s="12"/>
      <c r="J83" s="12"/>
    </row>
    <row r="84" spans="1:10" x14ac:dyDescent="0.2">
      <c r="B84" s="10" t="s">
        <v>7</v>
      </c>
      <c r="C84" s="39">
        <v>20052.095170000001</v>
      </c>
      <c r="D84" s="39">
        <v>18287.990000000002</v>
      </c>
      <c r="E84" s="39">
        <v>21927.385263699998</v>
      </c>
      <c r="F84" s="39">
        <v>20203.096421972095</v>
      </c>
      <c r="G84" s="12"/>
      <c r="H84" s="12"/>
      <c r="I84" s="12"/>
      <c r="J84" s="12"/>
    </row>
    <row r="85" spans="1:10" x14ac:dyDescent="0.2">
      <c r="B85" s="10" t="s">
        <v>6</v>
      </c>
      <c r="C85" s="39">
        <v>1900.5084199999999</v>
      </c>
      <c r="D85" s="39">
        <v>1672.48</v>
      </c>
      <c r="E85" s="39">
        <v>2171.9431800000002</v>
      </c>
      <c r="F85" s="39">
        <v>2258.6767199999999</v>
      </c>
      <c r="G85" s="12"/>
      <c r="H85" s="12"/>
      <c r="I85" s="12"/>
      <c r="J85" s="12"/>
    </row>
    <row r="86" spans="1:10" x14ac:dyDescent="0.2">
      <c r="B86" s="5" t="s">
        <v>5</v>
      </c>
      <c r="C86" s="9">
        <f>C87+C88</f>
        <v>2.3858799999999998</v>
      </c>
      <c r="D86" s="9">
        <f t="shared" ref="D86:E86" si="30">D87+D88</f>
        <v>2.3423799999999999</v>
      </c>
      <c r="E86" s="9">
        <f t="shared" si="30"/>
        <v>2.4081399999999999</v>
      </c>
      <c r="F86" s="9">
        <f>F87+F88</f>
        <v>2.4098199999999999</v>
      </c>
      <c r="G86" s="12"/>
      <c r="H86" s="12"/>
      <c r="I86" s="12"/>
      <c r="J86" s="12"/>
    </row>
    <row r="87" spans="1:10" x14ac:dyDescent="0.2">
      <c r="B87" s="8" t="s">
        <v>4</v>
      </c>
      <c r="C87" s="64">
        <v>2.1357499999999998</v>
      </c>
      <c r="D87" s="65">
        <v>2.1004299999999998</v>
      </c>
      <c r="E87" s="7">
        <v>2.1356999999999999</v>
      </c>
      <c r="F87" s="7">
        <v>2.1314500000000001</v>
      </c>
      <c r="G87" s="12"/>
      <c r="H87" s="12"/>
      <c r="I87" s="12"/>
      <c r="J87" s="12"/>
    </row>
    <row r="88" spans="1:10" x14ac:dyDescent="0.2">
      <c r="B88" s="8" t="s">
        <v>3</v>
      </c>
      <c r="C88" s="7">
        <v>0.25013000000000002</v>
      </c>
      <c r="D88" s="7">
        <v>0.24195</v>
      </c>
      <c r="E88" s="7">
        <v>0.27244000000000002</v>
      </c>
      <c r="F88" s="7">
        <v>0.27837000000000001</v>
      </c>
      <c r="G88" s="12"/>
      <c r="H88" s="12"/>
      <c r="I88" s="12"/>
      <c r="J88" s="12"/>
    </row>
    <row r="89" spans="1:10" x14ac:dyDescent="0.2">
      <c r="B89" s="6" t="s">
        <v>2</v>
      </c>
      <c r="C89" s="38">
        <v>4.0446299999999997</v>
      </c>
      <c r="D89" s="38">
        <v>3.2762000000000002</v>
      </c>
      <c r="E89" s="38">
        <v>4.9440799999999996</v>
      </c>
      <c r="F89" s="38">
        <v>5.1302399999999997</v>
      </c>
      <c r="G89" s="12"/>
      <c r="H89" s="12"/>
      <c r="I89" s="12"/>
      <c r="J89" s="12"/>
    </row>
    <row r="90" spans="1:10" x14ac:dyDescent="0.2">
      <c r="B90" s="5" t="s">
        <v>1</v>
      </c>
      <c r="C90" s="38">
        <v>47.200769999999999</v>
      </c>
      <c r="D90" s="38">
        <v>44.234650000000002</v>
      </c>
      <c r="E90" s="70">
        <v>48.16066</v>
      </c>
      <c r="F90" s="70">
        <v>49.767159999999997</v>
      </c>
      <c r="G90" s="12"/>
      <c r="H90" s="12"/>
      <c r="I90" s="12"/>
      <c r="J90" s="12"/>
    </row>
    <row r="91" spans="1:10" x14ac:dyDescent="0.2">
      <c r="B91" s="6" t="s">
        <v>0</v>
      </c>
      <c r="C91" s="38">
        <v>35.698900000000002</v>
      </c>
      <c r="D91" s="38">
        <v>22.99</v>
      </c>
      <c r="E91" s="70">
        <v>52.46781</v>
      </c>
      <c r="F91" s="70">
        <v>52.84843</v>
      </c>
      <c r="G91" s="12"/>
      <c r="H91" s="12"/>
      <c r="I91" s="12"/>
      <c r="J91" s="12"/>
    </row>
    <row r="92" spans="1:10" x14ac:dyDescent="0.2">
      <c r="B92" s="6" t="s">
        <v>73</v>
      </c>
      <c r="C92" s="38">
        <v>925.21681999999998</v>
      </c>
      <c r="D92" s="38">
        <v>604.07060999999999</v>
      </c>
      <c r="E92" s="70">
        <v>1133.1099200000001</v>
      </c>
      <c r="F92" s="70">
        <v>1196.0824500000001</v>
      </c>
      <c r="G92" s="12"/>
      <c r="H92" s="12"/>
      <c r="I92" s="12"/>
      <c r="J92" s="12"/>
    </row>
    <row r="93" spans="1:10" s="82" customFormat="1" ht="40.5" customHeight="1" x14ac:dyDescent="0.25">
      <c r="A93" s="3"/>
      <c r="B93" s="84" t="s">
        <v>81</v>
      </c>
      <c r="C93" s="84"/>
      <c r="D93" s="84"/>
      <c r="E93" s="84"/>
      <c r="F93" s="84"/>
      <c r="G93" s="12"/>
      <c r="H93" s="12"/>
      <c r="I93" s="12"/>
      <c r="J93" s="12"/>
    </row>
    <row r="94" spans="1:10" ht="102" customHeight="1" x14ac:dyDescent="0.2">
      <c r="B94" s="85" t="s">
        <v>88</v>
      </c>
      <c r="C94" s="85"/>
      <c r="D94" s="85"/>
      <c r="E94" s="85"/>
      <c r="F94" s="85"/>
      <c r="G94" s="12"/>
      <c r="H94" s="12"/>
      <c r="I94" s="12"/>
      <c r="J94" s="12"/>
    </row>
    <row r="95" spans="1:10" ht="12.75" customHeight="1" x14ac:dyDescent="0.2">
      <c r="B95" s="1"/>
      <c r="D95" s="1"/>
      <c r="H95" s="12"/>
      <c r="I95" s="12"/>
      <c r="J95" s="12"/>
    </row>
    <row r="96" spans="1:10" x14ac:dyDescent="0.2">
      <c r="D96" s="1"/>
      <c r="H96" s="12"/>
      <c r="I96" s="12"/>
      <c r="J96" s="12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  <row r="314" spans="4:8" x14ac:dyDescent="0.2">
      <c r="D314" s="1"/>
      <c r="H314" s="12"/>
    </row>
  </sheetData>
  <mergeCells count="23">
    <mergeCell ref="B93:F93"/>
    <mergeCell ref="B94:F94"/>
    <mergeCell ref="B53:J53"/>
    <mergeCell ref="B4:B7"/>
    <mergeCell ref="C5:C6"/>
    <mergeCell ref="D5:D6"/>
    <mergeCell ref="G5:G6"/>
    <mergeCell ref="G4:J4"/>
    <mergeCell ref="C4:F4"/>
    <mergeCell ref="B3:J3"/>
    <mergeCell ref="B1:J2"/>
    <mergeCell ref="B54:B57"/>
    <mergeCell ref="C55:C56"/>
    <mergeCell ref="D55:D56"/>
    <mergeCell ref="B76:B78"/>
    <mergeCell ref="C76:C77"/>
    <mergeCell ref="D76:D77"/>
    <mergeCell ref="C54:F54"/>
    <mergeCell ref="B75:F75"/>
    <mergeCell ref="G55:G56"/>
    <mergeCell ref="H55:H56"/>
    <mergeCell ref="H5:H6"/>
    <mergeCell ref="G54:J54"/>
  </mergeCells>
  <phoneticPr fontId="58" type="noConversion"/>
  <pageMargins left="7.874015748031496E-2" right="3.937007874015748E-2" top="0.21" bottom="0.09" header="0.03" footer="3.937007874015748E-2"/>
  <pageSetup scale="90" orientation="landscape" r:id="rId1"/>
  <ignoredErrors>
    <ignoredError sqref="F23:J23 C23:E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2021-11-03T09:51:30Z</cp:lastPrinted>
  <dcterms:created xsi:type="dcterms:W3CDTF">2020-10-21T07:14:05Z</dcterms:created>
  <dcterms:modified xsi:type="dcterms:W3CDTF">2021-11-03T10:32:11Z</dcterms:modified>
</cp:coreProperties>
</file>