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nish Paithankar\11 Nov 2022\17-11-2022\UPL\pr- (Money Supply)\"/>
    </mc:Choice>
  </mc:AlternateContent>
  <bookViews>
    <workbookView xWindow="-120" yWindow="-120" windowWidth="29040" windowHeight="15840"/>
  </bookViews>
  <sheets>
    <sheet name="Press Releas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N34" i="1"/>
  <c r="M34" i="1"/>
  <c r="L34" i="1"/>
  <c r="K34" i="1"/>
  <c r="J34" i="1"/>
  <c r="I34" i="1"/>
  <c r="H34" i="1"/>
  <c r="G34" i="1"/>
  <c r="F34" i="1"/>
  <c r="E34" i="1"/>
  <c r="D34" i="1"/>
  <c r="C34" i="1"/>
  <c r="N32" i="1"/>
  <c r="M32" i="1"/>
  <c r="L32" i="1"/>
  <c r="K32" i="1"/>
  <c r="J32" i="1"/>
  <c r="I32" i="1"/>
  <c r="H32" i="1"/>
  <c r="G32" i="1"/>
  <c r="F32" i="1"/>
  <c r="E32" i="1"/>
  <c r="D32" i="1"/>
  <c r="C32" i="1"/>
  <c r="N30" i="1"/>
  <c r="M30" i="1"/>
  <c r="L30" i="1"/>
  <c r="K30" i="1"/>
  <c r="J30" i="1"/>
  <c r="I30" i="1"/>
  <c r="H30" i="1"/>
  <c r="G30" i="1"/>
  <c r="F30" i="1"/>
  <c r="E30" i="1"/>
  <c r="D30" i="1"/>
  <c r="C30" i="1"/>
  <c r="N28" i="1"/>
  <c r="M28" i="1"/>
  <c r="L28" i="1"/>
  <c r="K28" i="1"/>
  <c r="J28" i="1"/>
  <c r="I28" i="1"/>
  <c r="H28" i="1"/>
  <c r="G28" i="1"/>
  <c r="F28" i="1"/>
  <c r="E28" i="1"/>
  <c r="D28" i="1"/>
  <c r="C28" i="1"/>
  <c r="M27" i="1"/>
  <c r="K27" i="1"/>
  <c r="I27" i="1"/>
  <c r="G27" i="1"/>
  <c r="E27" i="1"/>
  <c r="D27" i="1"/>
  <c r="C27" i="1"/>
  <c r="N25" i="1"/>
  <c r="M25" i="1"/>
  <c r="L25" i="1"/>
  <c r="K25" i="1"/>
  <c r="J25" i="1"/>
  <c r="I25" i="1"/>
  <c r="H25" i="1"/>
  <c r="G25" i="1"/>
  <c r="F25" i="1"/>
  <c r="E25" i="1"/>
  <c r="D25" i="1"/>
  <c r="C25" i="1"/>
  <c r="N23" i="1"/>
  <c r="M23" i="1"/>
  <c r="L23" i="1"/>
  <c r="K23" i="1"/>
  <c r="J23" i="1"/>
  <c r="I23" i="1"/>
  <c r="H23" i="1"/>
  <c r="G23" i="1"/>
  <c r="F23" i="1"/>
  <c r="E23" i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N20" i="1"/>
  <c r="M20" i="1"/>
  <c r="L20" i="1"/>
  <c r="K20" i="1"/>
  <c r="J20" i="1"/>
  <c r="I20" i="1"/>
  <c r="H20" i="1"/>
  <c r="G20" i="1"/>
  <c r="F20" i="1"/>
  <c r="E20" i="1"/>
  <c r="D20" i="1"/>
  <c r="C20" i="1"/>
  <c r="N18" i="1"/>
  <c r="M18" i="1"/>
  <c r="L18" i="1"/>
  <c r="K18" i="1"/>
  <c r="J18" i="1"/>
  <c r="I18" i="1"/>
  <c r="H18" i="1"/>
  <c r="G18" i="1"/>
  <c r="F18" i="1"/>
  <c r="E18" i="1"/>
  <c r="D18" i="1"/>
  <c r="C18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3" i="1"/>
  <c r="M13" i="1"/>
  <c r="L13" i="1"/>
  <c r="K13" i="1"/>
  <c r="J13" i="1"/>
  <c r="I13" i="1"/>
  <c r="H13" i="1"/>
  <c r="G13" i="1"/>
  <c r="F13" i="1"/>
  <c r="E13" i="1"/>
  <c r="D13" i="1"/>
  <c r="C13" i="1"/>
  <c r="N10" i="1"/>
  <c r="M10" i="1"/>
  <c r="L10" i="1"/>
  <c r="K10" i="1"/>
  <c r="J10" i="1"/>
  <c r="I10" i="1"/>
  <c r="H10" i="1"/>
  <c r="G10" i="1"/>
  <c r="F10" i="1"/>
  <c r="E10" i="1"/>
  <c r="D10" i="1"/>
  <c r="C10" i="1"/>
  <c r="D8" i="1"/>
  <c r="D6" i="1" s="1"/>
  <c r="C8" i="1"/>
  <c r="M7" i="1"/>
  <c r="K7" i="1"/>
  <c r="I7" i="1"/>
  <c r="G7" i="1"/>
  <c r="C6" i="1"/>
</calcChain>
</file>

<file path=xl/sharedStrings.xml><?xml version="1.0" encoding="utf-8"?>
<sst xmlns="http://schemas.openxmlformats.org/spreadsheetml/2006/main" count="37" uniqueCount="28">
  <si>
    <t>Statement on Money Supply</t>
  </si>
  <si>
    <r>
      <t>(</t>
    </r>
    <r>
      <rPr>
        <sz val="12"/>
        <color theme="1"/>
        <rFont val="Rup"/>
      </rPr>
      <t>₹</t>
    </r>
    <r>
      <rPr>
        <sz val="12"/>
        <color indexed="8"/>
        <rFont val="Times New Roman"/>
        <family val="1"/>
      </rPr>
      <t xml:space="preserve"> crore)</t>
    </r>
  </si>
  <si>
    <t>Outstanding as on</t>
  </si>
  <si>
    <t>Variations over</t>
  </si>
  <si>
    <t>Fortnight</t>
  </si>
  <si>
    <t>Financial year so far</t>
  </si>
  <si>
    <t>Year-on-year</t>
  </si>
  <si>
    <t xml:space="preserve">Item       </t>
  </si>
  <si>
    <t>Amount</t>
  </si>
  <si>
    <t xml:space="preserve"> %</t>
  </si>
  <si>
    <t>M3</t>
  </si>
  <si>
    <t>Components  (i+ii+iii+iv)</t>
  </si>
  <si>
    <t xml:space="preserve">    i) Currency with the Public</t>
  </si>
  <si>
    <t xml:space="preserve">    ii) Demand Deposits with Banks</t>
  </si>
  <si>
    <t xml:space="preserve">    iii) Time Deposits with Banks </t>
  </si>
  <si>
    <t xml:space="preserve">    iv) `Other ' Deposits with Reserve Bank</t>
  </si>
  <si>
    <t>Sources  (i+ii+iii+iv-v)</t>
  </si>
  <si>
    <t xml:space="preserve">    i) Net Bank Credit to Government Sector (a+b)</t>
  </si>
  <si>
    <t xml:space="preserve">       a) Reserve Bank </t>
  </si>
  <si>
    <t xml:space="preserve">       b) Other Banks</t>
  </si>
  <si>
    <t xml:space="preserve">   ii) Bank Credit to Commercial Sector (a+b)</t>
  </si>
  <si>
    <t xml:space="preserve">       a) Reserve Bank</t>
  </si>
  <si>
    <t xml:space="preserve">    iii) Net  Foreign Exchange Assets of Banking Sector </t>
  </si>
  <si>
    <t xml:space="preserve">    iv) Government's Currency Liabilities to the Public</t>
  </si>
  <si>
    <t xml:space="preserve">    v) Banking Sector's Net Non-Monetary Liabilities </t>
  </si>
  <si>
    <t xml:space="preserve">        of which : Net Non-Monetary Liabilities of R.B.I.</t>
  </si>
  <si>
    <t>Note :    1. Data are provisional.</t>
  </si>
  <si>
    <r>
      <t xml:space="preserve">             2.</t>
    </r>
    <r>
      <rPr>
        <vertAlign val="superscript"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Since July 11, 2014, monetary data reflect the impact of revised accounting framework in respect of transactions related to repo/reverse repo, term repo/ reverse repo, overnight variable rate repo/ reverse repo and MSF.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</si>
</sst>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"/>
    <numFmt numFmtId="165" formatCode="[$-409]mmmm\ d\,\ yyyy;@"/>
    <numFmt numFmtId="166" formatCode="mmm\ dd"/>
    <numFmt numFmtId="167" formatCode="0.0"/>
    <numFmt numFmtId="168" formatCode="#,##0.0"/>
  </numFmts>
  <fonts count="12">
    <font>
      <sz val="12"/>
      <name val="Arial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Rup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1">
    <xf numFmtId="164" fontId="0" fillId="0" borderId="0" xfId="0"/>
    <xf numFmtId="164" fontId="1" fillId="2" borderId="7" xfId="0" applyFont="1" applyFill="1" applyBorder="1" applyAlignment="1">
      <alignment horizontal="center"/>
    </xf>
    <xf numFmtId="164" fontId="2" fillId="2" borderId="0" xfId="0" applyFont="1" applyFill="1"/>
    <xf numFmtId="164" fontId="0" fillId="2" borderId="0" xfId="0" applyFill="1"/>
    <xf numFmtId="164" fontId="2" fillId="2" borderId="4" xfId="0" applyFont="1" applyFill="1" applyBorder="1" applyAlignment="1">
      <alignment horizontal="right"/>
    </xf>
    <xf numFmtId="164" fontId="2" fillId="2" borderId="2" xfId="0" applyFont="1" applyFill="1" applyBorder="1" applyAlignment="1">
      <alignment horizontal="right"/>
    </xf>
    <xf numFmtId="164" fontId="2" fillId="2" borderId="3" xfId="0" applyFont="1" applyFill="1" applyBorder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165" fontId="5" fillId="2" borderId="6" xfId="0" applyNumberFormat="1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167" fontId="5" fillId="2" borderId="7" xfId="0" applyNumberFormat="1" applyFont="1" applyFill="1" applyBorder="1" applyAlignment="1" applyProtection="1">
      <alignment horizontal="left" vertical="center"/>
      <protection locked="0"/>
    </xf>
    <xf numFmtId="3" fontId="7" fillId="2" borderId="7" xfId="0" applyNumberFormat="1" applyFont="1" applyFill="1" applyBorder="1"/>
    <xf numFmtId="168" fontId="5" fillId="2" borderId="7" xfId="0" applyNumberFormat="1" applyFont="1" applyFill="1" applyBorder="1" applyAlignment="1" applyProtection="1">
      <alignment vertical="center"/>
      <protection locked="0"/>
    </xf>
    <xf numFmtId="167" fontId="6" fillId="2" borderId="7" xfId="0" applyNumberFormat="1" applyFont="1" applyFill="1" applyBorder="1" applyAlignment="1" applyProtection="1">
      <alignment vertical="center"/>
      <protection locked="0"/>
    </xf>
    <xf numFmtId="3" fontId="6" fillId="2" borderId="7" xfId="0" applyNumberFormat="1" applyFont="1" applyFill="1" applyBorder="1" applyAlignment="1" applyProtection="1">
      <alignment vertical="center"/>
      <protection locked="0"/>
    </xf>
    <xf numFmtId="3" fontId="2" fillId="2" borderId="7" xfId="0" applyNumberFormat="1" applyFont="1" applyFill="1" applyBorder="1"/>
    <xf numFmtId="168" fontId="6" fillId="2" borderId="7" xfId="0" applyNumberFormat="1" applyFont="1" applyFill="1" applyBorder="1" applyAlignment="1" applyProtection="1">
      <alignment vertical="center"/>
      <protection locked="0"/>
    </xf>
    <xf numFmtId="3" fontId="8" fillId="2" borderId="7" xfId="0" applyNumberFormat="1" applyFont="1" applyFill="1" applyBorder="1" applyAlignment="1" applyProtection="1">
      <alignment vertical="center"/>
      <protection locked="0"/>
    </xf>
    <xf numFmtId="168" fontId="8" fillId="2" borderId="7" xfId="0" applyNumberFormat="1" applyFont="1" applyFill="1" applyBorder="1" applyAlignment="1">
      <alignment vertical="center"/>
    </xf>
    <xf numFmtId="3" fontId="0" fillId="2" borderId="7" xfId="0" applyNumberFormat="1" applyFill="1" applyBorder="1"/>
    <xf numFmtId="168" fontId="6" fillId="2" borderId="7" xfId="0" applyNumberFormat="1" applyFont="1" applyFill="1" applyBorder="1" applyAlignment="1" applyProtection="1">
      <alignment horizontal="right" vertical="center"/>
      <protection locked="0"/>
    </xf>
    <xf numFmtId="0" fontId="9" fillId="2" borderId="7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Alignment="1">
      <alignment horizontal="left" vertical="center"/>
    </xf>
    <xf numFmtId="0" fontId="6" fillId="2" borderId="7" xfId="0" applyNumberFormat="1" applyFont="1" applyFill="1" applyBorder="1" applyAlignment="1">
      <alignment horizontal="left" vertical="center"/>
    </xf>
    <xf numFmtId="0" fontId="6" fillId="2" borderId="0" xfId="0" quotePrefix="1" applyNumberFormat="1" applyFont="1" applyFill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164" fontId="6" fillId="2" borderId="0" xfId="0" applyFont="1" applyFill="1"/>
    <xf numFmtId="0" fontId="6" fillId="2" borderId="0" xfId="0" applyNumberFormat="1" applyFont="1" applyFill="1" applyAlignment="1">
      <alignment horizontal="left" vertical="center"/>
    </xf>
    <xf numFmtId="164" fontId="6" fillId="2" borderId="0" xfId="0" applyFont="1" applyFill="1" applyAlignment="1">
      <alignment horizontal="left" wrapText="1"/>
    </xf>
    <xf numFmtId="164" fontId="6" fillId="2" borderId="0" xfId="0" applyFont="1" applyFill="1" applyAlignment="1">
      <alignment wrapText="1"/>
    </xf>
    <xf numFmtId="164" fontId="6" fillId="2" borderId="0" xfId="0" applyFont="1" applyFill="1" applyAlignment="1">
      <alignment horizontal="left" wrapText="1"/>
    </xf>
    <xf numFmtId="167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priyomondal\Documents\RBI\compilations\money%20supply\Money%20Supply_AKSHARA\Compilation\MSCOMP%20November%204,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"/>
      <sheetName val="SCBs"/>
      <sheetName val="StCBS"/>
      <sheetName val="UCBs"/>
      <sheetName val="compilation"/>
      <sheetName val="review(Billion)"/>
      <sheetName val="Review(Crore) "/>
      <sheetName val="Dashboard Charts"/>
      <sheetName val="new-wfcr-slide"/>
      <sheetName val="Press Release"/>
      <sheetName val="wss fields"/>
      <sheetName val="SDDS"/>
      <sheetName val="CTG"/>
      <sheetName val=" SCB Agg"/>
      <sheetName val="Time Series"/>
      <sheetName val="Monthly Dashboard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G6">
            <v>44651</v>
          </cell>
        </row>
        <row r="85">
          <cell r="L85" t="str">
            <v>2021-22</v>
          </cell>
          <cell r="N85" t="str">
            <v>2022-23</v>
          </cell>
          <cell r="P85">
            <v>44505</v>
          </cell>
          <cell r="R85">
            <v>44869</v>
          </cell>
        </row>
        <row r="87">
          <cell r="I87">
            <v>44869</v>
          </cell>
        </row>
        <row r="90">
          <cell r="G90">
            <v>204937.29185617826</v>
          </cell>
          <cell r="I90">
            <v>214621.87908464327</v>
          </cell>
          <cell r="J90">
            <v>1634.0273245259887</v>
          </cell>
          <cell r="K90">
            <v>0.76719273471350435</v>
          </cell>
          <cell r="L90">
            <v>10691.094817116013</v>
          </cell>
          <cell r="M90">
            <v>5.6733002760802602</v>
          </cell>
          <cell r="N90">
            <v>9684.5872284650104</v>
          </cell>
          <cell r="O90">
            <v>4.7256344322445232</v>
          </cell>
          <cell r="P90">
            <v>19788.330189439002</v>
          </cell>
          <cell r="Q90">
            <v>11.03344914371562</v>
          </cell>
          <cell r="R90">
            <v>15485.006733210001</v>
          </cell>
          <cell r="S90">
            <v>7.7760620373118705</v>
          </cell>
        </row>
        <row r="96">
          <cell r="G96">
            <v>30356.888234170598</v>
          </cell>
          <cell r="I96">
            <v>30830.689962726599</v>
          </cell>
          <cell r="J96">
            <v>-56.977782663998369</v>
          </cell>
          <cell r="K96">
            <v>-0.18446774011450323</v>
          </cell>
          <cell r="L96">
            <v>1274.9755352790016</v>
          </cell>
          <cell r="M96">
            <v>4.6331940978797226</v>
          </cell>
          <cell r="N96">
            <v>473.80172855600176</v>
          </cell>
          <cell r="O96">
            <v>1.5607717263414262</v>
          </cell>
          <cell r="P96">
            <v>2416.3925444200031</v>
          </cell>
          <cell r="Q96">
            <v>9.1610292288426631</v>
          </cell>
          <cell r="R96">
            <v>2037.429884555997</v>
          </cell>
          <cell r="S96">
            <v>7.0760652980058323</v>
          </cell>
        </row>
        <row r="101">
          <cell r="G101">
            <v>22129.91703927</v>
          </cell>
          <cell r="I101">
            <v>21899.978700699998</v>
          </cell>
          <cell r="J101">
            <v>232.42722553999556</v>
          </cell>
          <cell r="K101">
            <v>1.0726972348788626</v>
          </cell>
          <cell r="L101">
            <v>1149.2107548500026</v>
          </cell>
          <cell r="M101">
            <v>5.7601081231798616</v>
          </cell>
          <cell r="N101">
            <v>-229.93833857000209</v>
          </cell>
          <cell r="O101">
            <v>-1.0390384119469209</v>
          </cell>
          <cell r="P101">
            <v>4942.0517432300003</v>
          </cell>
          <cell r="Q101">
            <v>30.585107097037163</v>
          </cell>
          <cell r="R101">
            <v>799.5668525000001</v>
          </cell>
          <cell r="S101">
            <v>3.7893423988698514</v>
          </cell>
        </row>
        <row r="102">
          <cell r="G102">
            <v>151866.04553221999</v>
          </cell>
          <cell r="I102">
            <v>161182.92642032</v>
          </cell>
          <cell r="J102">
            <v>1450.3034816499858</v>
          </cell>
          <cell r="K102">
            <v>0.90795696894480704</v>
          </cell>
          <cell r="L102">
            <v>8261.595405739994</v>
          </cell>
          <cell r="M102">
            <v>5.8800225658708714</v>
          </cell>
          <cell r="N102">
            <v>9316.880888100015</v>
          </cell>
          <cell r="O102">
            <v>6.1349334905302051</v>
          </cell>
          <cell r="P102">
            <v>12367.64072671</v>
          </cell>
          <cell r="Q102">
            <v>9.0674020839182585</v>
          </cell>
          <cell r="R102">
            <v>12418.54699990002</v>
          </cell>
          <cell r="S102">
            <v>8.3477960572834569</v>
          </cell>
        </row>
        <row r="104">
          <cell r="G104">
            <v>584.44105051767929</v>
          </cell>
          <cell r="I104">
            <v>708.28400089668048</v>
          </cell>
          <cell r="J104">
            <v>8.2744000000011511</v>
          </cell>
          <cell r="K104">
            <v>1.182040930496101</v>
          </cell>
          <cell r="L104">
            <v>5.3131212470007085</v>
          </cell>
          <cell r="M104">
            <v>1.1220766186401316</v>
          </cell>
          <cell r="N104">
            <v>123.84295037900119</v>
          </cell>
          <cell r="O104">
            <v>21.189981482187989</v>
          </cell>
          <cell r="P104">
            <v>62.245175079002365</v>
          </cell>
          <cell r="Q104">
            <v>14.942099531842237</v>
          </cell>
          <cell r="R104">
            <v>229.46299625399934</v>
          </cell>
          <cell r="S104">
            <v>47.922500063512345</v>
          </cell>
        </row>
        <row r="108">
          <cell r="G108">
            <v>64776.292841079994</v>
          </cell>
          <cell r="I108">
            <v>66087.72862088999</v>
          </cell>
          <cell r="J108">
            <v>1648.7426588099916</v>
          </cell>
          <cell r="K108">
            <v>2.5586104967266503</v>
          </cell>
          <cell r="L108">
            <v>3198.4508300399975</v>
          </cell>
          <cell r="M108">
            <v>5.4670877766526083</v>
          </cell>
          <cell r="N108">
            <v>1311.4357798099954</v>
          </cell>
          <cell r="O108">
            <v>2.024561336085454</v>
          </cell>
          <cell r="P108">
            <v>4541.5042786100021</v>
          </cell>
          <cell r="Q108">
            <v>7.9451534537527584</v>
          </cell>
          <cell r="R108">
            <v>4385.5375783899872</v>
          </cell>
          <cell r="S108">
            <v>7.1075880844640702</v>
          </cell>
        </row>
        <row r="110">
          <cell r="G110">
            <v>14505.963800000001</v>
          </cell>
          <cell r="I110">
            <v>12269.8573</v>
          </cell>
          <cell r="J110">
            <v>1354.3811999999998</v>
          </cell>
          <cell r="K110" t="str">
            <v>-</v>
          </cell>
          <cell r="L110">
            <v>871.19949999999881</v>
          </cell>
          <cell r="M110" t="str">
            <v>-</v>
          </cell>
          <cell r="N110">
            <v>-2236.1065000000017</v>
          </cell>
          <cell r="O110" t="str">
            <v>-</v>
          </cell>
          <cell r="P110">
            <v>1904.5944999999956</v>
          </cell>
          <cell r="Q110" t="str">
            <v>-</v>
          </cell>
          <cell r="R110">
            <v>401.8028000000013</v>
          </cell>
        </row>
        <row r="114">
          <cell r="G114">
            <v>50270.329041079996</v>
          </cell>
          <cell r="I114">
            <v>53817.871320889994</v>
          </cell>
          <cell r="J114">
            <v>294.36145880999538</v>
          </cell>
          <cell r="K114">
            <v>0.54996665870476247</v>
          </cell>
          <cell r="L114">
            <v>2327.2513300399951</v>
          </cell>
          <cell r="M114">
            <v>4.8987663990852601</v>
          </cell>
          <cell r="N114">
            <v>3547.5422798099971</v>
          </cell>
          <cell r="O114">
            <v>7.0569306934733014</v>
          </cell>
          <cell r="P114">
            <v>2636.9097786100028</v>
          </cell>
          <cell r="Q114">
            <v>5.5870015240545214</v>
          </cell>
          <cell r="R114">
            <v>3983.7347783899895</v>
          </cell>
          <cell r="S114">
            <v>7.9939877657808811</v>
          </cell>
        </row>
        <row r="117">
          <cell r="G117">
            <v>126165.20218746002</v>
          </cell>
          <cell r="I117">
            <v>136565.25804205998</v>
          </cell>
          <cell r="J117">
            <v>358.20328586001415</v>
          </cell>
          <cell r="K117">
            <v>0.26298438542788416</v>
          </cell>
          <cell r="L117">
            <v>2053.9319645100186</v>
          </cell>
          <cell r="M117">
            <v>1.7602415804117935</v>
          </cell>
          <cell r="N117">
            <v>10400.055854599967</v>
          </cell>
          <cell r="O117">
            <v>8.2432046826566747</v>
          </cell>
          <cell r="P117">
            <v>7943.1009321199817</v>
          </cell>
          <cell r="Q117">
            <v>7.1691551783704188</v>
          </cell>
          <cell r="R117">
            <v>18944.906251169959</v>
          </cell>
          <cell r="S117">
            <v>16.1068267206435</v>
          </cell>
        </row>
        <row r="119">
          <cell r="G119">
            <v>165.70540000000003</v>
          </cell>
          <cell r="I119">
            <v>126.7813</v>
          </cell>
          <cell r="J119">
            <v>-62.761500000000026</v>
          </cell>
          <cell r="L119">
            <v>-65.686300000000003</v>
          </cell>
          <cell r="N119">
            <v>-38.924100000000024</v>
          </cell>
          <cell r="P119">
            <v>-127.93710000000003</v>
          </cell>
          <cell r="R119">
            <v>105.3784</v>
          </cell>
        </row>
        <row r="121">
          <cell r="G121">
            <v>125999.49678746001</v>
          </cell>
          <cell r="I121">
            <v>136438.47674205998</v>
          </cell>
          <cell r="J121">
            <v>420.9647858600074</v>
          </cell>
          <cell r="K121">
            <v>0.30949307909379009</v>
          </cell>
          <cell r="L121">
            <v>2119.6182645100198</v>
          </cell>
          <cell r="M121">
            <v>1.8178922482978692</v>
          </cell>
          <cell r="N121">
            <v>10438.97995459997</v>
          </cell>
          <cell r="O121">
            <v>8.2849378138460157</v>
          </cell>
          <cell r="P121">
            <v>8071.0380321199773</v>
          </cell>
          <cell r="Q121">
            <v>7.2944586893296526</v>
          </cell>
          <cell r="R121">
            <v>18839.527851169958</v>
          </cell>
          <cell r="S121">
            <v>16.020149864306642</v>
          </cell>
        </row>
        <row r="128">
          <cell r="G128">
            <v>48540.627550517675</v>
          </cell>
          <cell r="I128">
            <v>44695.646500896677</v>
          </cell>
          <cell r="J128">
            <v>348.46869999999763</v>
          </cell>
          <cell r="K128">
            <v>0.78577424151881836</v>
          </cell>
          <cell r="L128">
            <v>3968.4905212470039</v>
          </cell>
          <cell r="M128">
            <v>8.6670097604152847</v>
          </cell>
          <cell r="N128">
            <v>-3844.9810496209975</v>
          </cell>
          <cell r="O128">
            <v>-7.9211605692971547</v>
          </cell>
          <cell r="P128">
            <v>4746.9792750789929</v>
          </cell>
          <cell r="Q128">
            <v>10.546505299145625</v>
          </cell>
          <cell r="R128">
            <v>-5061.3066037460012</v>
          </cell>
          <cell r="S128">
            <v>-10.172058954457452</v>
          </cell>
        </row>
        <row r="135">
          <cell r="G135">
            <v>280.12977738059999</v>
          </cell>
          <cell r="I135">
            <v>292.11719466660003</v>
          </cell>
          <cell r="J135">
            <v>2.0822120160000281</v>
          </cell>
          <cell r="K135">
            <v>0.71791754117758688</v>
          </cell>
          <cell r="L135">
            <v>5.284522169000013</v>
          </cell>
          <cell r="M135">
            <v>1.9635858364680594</v>
          </cell>
          <cell r="N135">
            <v>11.987417286000039</v>
          </cell>
          <cell r="O135">
            <v>4.279237072934686</v>
          </cell>
          <cell r="P135">
            <v>9.0054016299999944</v>
          </cell>
          <cell r="Q135">
            <v>3.3930761754787131</v>
          </cell>
          <cell r="R135">
            <v>17.706562966000035</v>
          </cell>
          <cell r="S135">
            <v>6.4525790623590193</v>
          </cell>
        </row>
        <row r="138">
          <cell r="G138">
            <v>34824.960500260029</v>
          </cell>
          <cell r="I138">
            <v>33018.871273869998</v>
          </cell>
          <cell r="J138">
            <v>723.46953216003021</v>
          </cell>
          <cell r="K138">
            <v>2.2401626644751071</v>
          </cell>
          <cell r="L138">
            <v>-1464.9369791499921</v>
          </cell>
          <cell r="M138">
            <v>-4.4662420227242992</v>
          </cell>
          <cell r="N138">
            <v>-1806.0892263900314</v>
          </cell>
          <cell r="O138">
            <v>-5.1861917442133088</v>
          </cell>
          <cell r="P138">
            <v>-2547.7403020000202</v>
          </cell>
          <cell r="Q138">
            <v>-7.5192247899652651</v>
          </cell>
          <cell r="R138">
            <v>2801.8370555699512</v>
          </cell>
          <cell r="S138">
            <v>9.2723760886933828</v>
          </cell>
        </row>
        <row r="140">
          <cell r="G140">
            <v>13085.002999999999</v>
          </cell>
          <cell r="I140">
            <v>12660.663799999997</v>
          </cell>
          <cell r="J140">
            <v>224.72429999999986</v>
          </cell>
          <cell r="K140">
            <v>1.8070552691254242</v>
          </cell>
          <cell r="L140">
            <v>-190.57669999999598</v>
          </cell>
          <cell r="M140">
            <v>-1.4047494326027248</v>
          </cell>
          <cell r="N140">
            <v>-424.33920000000217</v>
          </cell>
          <cell r="O140">
            <v>-3.2429430853015639</v>
          </cell>
          <cell r="P140">
            <v>-1340.0095999999994</v>
          </cell>
          <cell r="Q140">
            <v>-9.105781740609757</v>
          </cell>
          <cell r="R140">
            <v>-715.35690000000614</v>
          </cell>
          <cell r="S140">
            <v>-5.3480546721941451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3:O42"/>
  <sheetViews>
    <sheetView tabSelected="1" zoomScale="85" zoomScaleNormal="85" workbookViewId="0">
      <selection activeCell="A3" sqref="A3"/>
    </sheetView>
  </sheetViews>
  <sheetFormatPr defaultColWidth="8.6640625" defaultRowHeight="15"/>
  <cols>
    <col min="1" max="1" width="4.77734375" style="3" customWidth="1"/>
    <col min="2" max="2" width="48.6640625" style="3" customWidth="1"/>
    <col min="3" max="4" width="12.77734375" style="3" bestFit="1" customWidth="1"/>
    <col min="5" max="5" width="10.33203125" style="3" bestFit="1" customWidth="1"/>
    <col min="6" max="6" width="8.77734375" style="3" bestFit="1" customWidth="1"/>
    <col min="7" max="7" width="10.88671875" style="3" bestFit="1" customWidth="1"/>
    <col min="8" max="8" width="8.77734375" style="3" bestFit="1" customWidth="1"/>
    <col min="9" max="9" width="10.88671875" style="3" bestFit="1" customWidth="1"/>
    <col min="10" max="10" width="8.77734375" style="3" bestFit="1" customWidth="1"/>
    <col min="11" max="11" width="11.33203125" style="3" bestFit="1" customWidth="1"/>
    <col min="12" max="12" width="8.77734375" style="3" bestFit="1" customWidth="1"/>
    <col min="13" max="13" width="10" style="3" customWidth="1"/>
    <col min="14" max="14" width="10.109375" style="3" customWidth="1"/>
    <col min="15" max="16384" width="8.6640625" style="3"/>
  </cols>
  <sheetData>
    <row r="3" spans="2:15" ht="18.7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15" ht="15.75"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2"/>
    </row>
    <row r="5" spans="2:15" ht="15.75">
      <c r="B5" s="7" t="s">
        <v>7</v>
      </c>
      <c r="C5" s="8" t="s">
        <v>2</v>
      </c>
      <c r="D5" s="8"/>
      <c r="E5" s="8" t="s">
        <v>3</v>
      </c>
      <c r="F5" s="8"/>
      <c r="G5" s="8"/>
      <c r="H5" s="8"/>
      <c r="I5" s="8"/>
      <c r="J5" s="8"/>
      <c r="K5" s="8"/>
      <c r="L5" s="8"/>
      <c r="M5" s="8"/>
      <c r="N5" s="8"/>
      <c r="O5" s="2"/>
    </row>
    <row r="6" spans="2:15" ht="15.75">
      <c r="B6" s="9"/>
      <c r="C6" s="8">
        <f>YEAR(C8)</f>
        <v>2022</v>
      </c>
      <c r="D6" s="8">
        <f>YEAR(D8)</f>
        <v>2022</v>
      </c>
      <c r="E6" s="10" t="s">
        <v>4</v>
      </c>
      <c r="F6" s="10"/>
      <c r="G6" s="8" t="s">
        <v>5</v>
      </c>
      <c r="H6" s="8"/>
      <c r="I6" s="8"/>
      <c r="J6" s="8"/>
      <c r="K6" s="8" t="s">
        <v>6</v>
      </c>
      <c r="L6" s="8"/>
      <c r="M6" s="8"/>
      <c r="N6" s="8"/>
      <c r="O6" s="2"/>
    </row>
    <row r="7" spans="2:15" ht="15.75">
      <c r="B7" s="9"/>
      <c r="C7" s="8"/>
      <c r="D7" s="8"/>
      <c r="E7" s="10"/>
      <c r="F7" s="10"/>
      <c r="G7" s="8" t="str">
        <f>'[1]review(Billion)'!L85</f>
        <v>2021-22</v>
      </c>
      <c r="H7" s="8"/>
      <c r="I7" s="8" t="str">
        <f>'[1]review(Billion)'!N85</f>
        <v>2022-23</v>
      </c>
      <c r="J7" s="8"/>
      <c r="K7" s="11">
        <f>'[1]review(Billion)'!P85</f>
        <v>44505</v>
      </c>
      <c r="L7" s="11"/>
      <c r="M7" s="11">
        <f>'[1]review(Billion)'!R85</f>
        <v>44869</v>
      </c>
      <c r="N7" s="11"/>
      <c r="O7" s="2"/>
    </row>
    <row r="8" spans="2:15" ht="15.75">
      <c r="B8" s="12"/>
      <c r="C8" s="13">
        <f>'[1]review(Billion)'!G6</f>
        <v>44651</v>
      </c>
      <c r="D8" s="13">
        <f>'[1]review(Billion)'!I87</f>
        <v>44869</v>
      </c>
      <c r="E8" s="14" t="s">
        <v>8</v>
      </c>
      <c r="F8" s="14" t="s">
        <v>9</v>
      </c>
      <c r="G8" s="14" t="s">
        <v>8</v>
      </c>
      <c r="H8" s="14" t="s">
        <v>9</v>
      </c>
      <c r="I8" s="14" t="s">
        <v>8</v>
      </c>
      <c r="J8" s="14" t="s">
        <v>9</v>
      </c>
      <c r="K8" s="14" t="s">
        <v>8</v>
      </c>
      <c r="L8" s="14" t="s">
        <v>9</v>
      </c>
      <c r="M8" s="14" t="s">
        <v>8</v>
      </c>
      <c r="N8" s="14" t="s">
        <v>9</v>
      </c>
      <c r="O8" s="2"/>
    </row>
    <row r="9" spans="2:15" ht="15.75"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M9" s="15">
        <v>12</v>
      </c>
      <c r="N9" s="15">
        <v>13</v>
      </c>
      <c r="O9" s="2"/>
    </row>
    <row r="10" spans="2:15" ht="15.75">
      <c r="B10" s="16" t="s">
        <v>10</v>
      </c>
      <c r="C10" s="17">
        <f>('[1]review(Billion)'!G90)*(100)</f>
        <v>20493729.185617827</v>
      </c>
      <c r="D10" s="17">
        <f>('[1]review(Billion)'!I90)*(100)</f>
        <v>21462187.908464327</v>
      </c>
      <c r="E10" s="17">
        <f>('[1]review(Billion)'!J90)*(100)</f>
        <v>163402.73245259887</v>
      </c>
      <c r="F10" s="18">
        <f>'[1]review(Billion)'!K90</f>
        <v>0.76719273471350435</v>
      </c>
      <c r="G10" s="17">
        <f>('[1]review(Billion)'!L90)*(100)</f>
        <v>1069109.4817116014</v>
      </c>
      <c r="H10" s="18">
        <f>'[1]review(Billion)'!M90</f>
        <v>5.6733002760802602</v>
      </c>
      <c r="I10" s="17">
        <f>('[1]review(Billion)'!N90)*(100)</f>
        <v>968458.72284650104</v>
      </c>
      <c r="J10" s="18">
        <f>'[1]review(Billion)'!O90</f>
        <v>4.7256344322445232</v>
      </c>
      <c r="K10" s="17">
        <f>('[1]review(Billion)'!P90)*(100)</f>
        <v>1978833.0189439002</v>
      </c>
      <c r="L10" s="18">
        <f>'[1]review(Billion)'!Q90</f>
        <v>11.03344914371562</v>
      </c>
      <c r="M10" s="17">
        <f>('[1]review(Billion)'!R90)*(100)</f>
        <v>1548500.6733210001</v>
      </c>
      <c r="N10" s="18">
        <f>'[1]review(Billion)'!S90</f>
        <v>7.7760620373118705</v>
      </c>
      <c r="O10" s="2"/>
    </row>
    <row r="11" spans="2:15" ht="15.75">
      <c r="B11" s="19"/>
      <c r="C11" s="20"/>
      <c r="D11" s="21"/>
      <c r="E11" s="20"/>
      <c r="F11" s="22"/>
      <c r="G11" s="23"/>
      <c r="H11" s="24"/>
      <c r="I11" s="20"/>
      <c r="J11" s="22"/>
      <c r="K11" s="20"/>
      <c r="L11" s="22"/>
      <c r="M11" s="20"/>
      <c r="N11" s="22"/>
      <c r="O11" s="2"/>
    </row>
    <row r="12" spans="2:15" ht="15.75">
      <c r="B12" s="16" t="s">
        <v>11</v>
      </c>
      <c r="C12" s="20"/>
      <c r="D12" s="20"/>
      <c r="E12" s="20"/>
      <c r="F12" s="22"/>
      <c r="G12" s="20"/>
      <c r="H12" s="22"/>
      <c r="I12" s="20"/>
      <c r="J12" s="22"/>
      <c r="K12" s="20"/>
      <c r="L12" s="22"/>
      <c r="M12" s="20"/>
      <c r="N12" s="22"/>
      <c r="O12" s="2"/>
    </row>
    <row r="13" spans="2:15" ht="15.75">
      <c r="B13" s="19" t="s">
        <v>12</v>
      </c>
      <c r="C13" s="25">
        <f>(+'[1]review(Billion)'!G96)*(100)</f>
        <v>3035688.8234170596</v>
      </c>
      <c r="D13" s="25">
        <f>('[1]review(Billion)'!I96)*(100)</f>
        <v>3083068.9962726599</v>
      </c>
      <c r="E13" s="25">
        <f>('[1]review(Billion)'!J96)*(100)</f>
        <v>-5697.7782663998369</v>
      </c>
      <c r="F13" s="22">
        <f>'[1]review(Billion)'!K96</f>
        <v>-0.18446774011450323</v>
      </c>
      <c r="G13" s="25">
        <f>('[1]review(Billion)'!L96)*(100)</f>
        <v>127497.55352790016</v>
      </c>
      <c r="H13" s="22">
        <f>'[1]review(Billion)'!M96</f>
        <v>4.6331940978797226</v>
      </c>
      <c r="I13" s="25">
        <f>('[1]review(Billion)'!N96)*(100)</f>
        <v>47380.172855600176</v>
      </c>
      <c r="J13" s="22">
        <f>'[1]review(Billion)'!O96</f>
        <v>1.5607717263414262</v>
      </c>
      <c r="K13" s="25">
        <f>('[1]review(Billion)'!P96)*(100)</f>
        <v>241639.2544420003</v>
      </c>
      <c r="L13" s="22">
        <f>'[1]review(Billion)'!Q96</f>
        <v>9.1610292288426631</v>
      </c>
      <c r="M13" s="25">
        <f>('[1]review(Billion)'!R96)*(100)</f>
        <v>203742.9884555997</v>
      </c>
      <c r="N13" s="22">
        <f>'[1]review(Billion)'!S96</f>
        <v>7.0760652980058323</v>
      </c>
      <c r="O13" s="2"/>
    </row>
    <row r="14" spans="2:15" ht="15.75">
      <c r="B14" s="19"/>
      <c r="C14" s="20"/>
      <c r="D14" s="20"/>
      <c r="E14" s="20"/>
      <c r="F14" s="22"/>
      <c r="G14" s="23"/>
      <c r="H14" s="24"/>
      <c r="I14" s="20"/>
      <c r="J14" s="22"/>
      <c r="K14" s="20"/>
      <c r="L14" s="22"/>
      <c r="M14" s="20"/>
      <c r="N14" s="22"/>
      <c r="O14" s="2"/>
    </row>
    <row r="15" spans="2:15" ht="15.75">
      <c r="B15" s="19" t="s">
        <v>13</v>
      </c>
      <c r="C15" s="25">
        <f>(+'[1]review(Billion)'!G101)*(100)</f>
        <v>2212991.7039270001</v>
      </c>
      <c r="D15" s="25">
        <f>('[1]review(Billion)'!I101)*(100)</f>
        <v>2189997.8700699997</v>
      </c>
      <c r="E15" s="25">
        <f>('[1]review(Billion)'!J101)*(100)</f>
        <v>23242.722553999556</v>
      </c>
      <c r="F15" s="22">
        <f>'[1]review(Billion)'!K101</f>
        <v>1.0726972348788626</v>
      </c>
      <c r="G15" s="25">
        <f>('[1]review(Billion)'!L101)*(100)</f>
        <v>114921.07548500026</v>
      </c>
      <c r="H15" s="22">
        <f>'[1]review(Billion)'!M101</f>
        <v>5.7601081231798616</v>
      </c>
      <c r="I15" s="25">
        <f>('[1]review(Billion)'!N101)*(100)</f>
        <v>-22993.833857000209</v>
      </c>
      <c r="J15" s="22">
        <f>'[1]review(Billion)'!O101</f>
        <v>-1.0390384119469209</v>
      </c>
      <c r="K15" s="25">
        <f>('[1]review(Billion)'!P101)*(100)</f>
        <v>494205.17432300001</v>
      </c>
      <c r="L15" s="22">
        <f>'[1]review(Billion)'!Q101</f>
        <v>30.585107097037163</v>
      </c>
      <c r="M15" s="25">
        <f>('[1]review(Billion)'!R101)*(100)</f>
        <v>79956.68525000001</v>
      </c>
      <c r="N15" s="22">
        <f>'[1]review(Billion)'!S101</f>
        <v>3.7893423988698514</v>
      </c>
      <c r="O15" s="2"/>
    </row>
    <row r="16" spans="2:15" ht="15.75">
      <c r="B16" s="19" t="s">
        <v>14</v>
      </c>
      <c r="C16" s="25">
        <f>(+'[1]review(Billion)'!G102)*(100)</f>
        <v>15186604.553221999</v>
      </c>
      <c r="D16" s="25">
        <f>('[1]review(Billion)'!I102)*(100)</f>
        <v>16118292.642031999</v>
      </c>
      <c r="E16" s="25">
        <f>('[1]review(Billion)'!J102)*(100)</f>
        <v>145030.34816499858</v>
      </c>
      <c r="F16" s="22">
        <f>'[1]review(Billion)'!K102</f>
        <v>0.90795696894480704</v>
      </c>
      <c r="G16" s="25">
        <f>('[1]review(Billion)'!L102)*(100)</f>
        <v>826159.5405739994</v>
      </c>
      <c r="H16" s="22">
        <f>'[1]review(Billion)'!M102</f>
        <v>5.8800225658708714</v>
      </c>
      <c r="I16" s="25">
        <f>('[1]review(Billion)'!N102)*(100)</f>
        <v>931688.0888100015</v>
      </c>
      <c r="J16" s="22">
        <f>'[1]review(Billion)'!O102</f>
        <v>6.1349334905302051</v>
      </c>
      <c r="K16" s="25">
        <f>('[1]review(Billion)'!P102)*(100)</f>
        <v>1236764.0726709999</v>
      </c>
      <c r="L16" s="22">
        <f>'[1]review(Billion)'!Q102</f>
        <v>9.0674020839182585</v>
      </c>
      <c r="M16" s="25">
        <f>('[1]review(Billion)'!R102)*(100)</f>
        <v>1241854.699990002</v>
      </c>
      <c r="N16" s="22">
        <f>'[1]review(Billion)'!S102</f>
        <v>8.3477960572834569</v>
      </c>
      <c r="O16" s="2"/>
    </row>
    <row r="17" spans="2:15" ht="15.75">
      <c r="B17" s="19"/>
      <c r="C17" s="20"/>
      <c r="D17" s="20"/>
      <c r="E17" s="20"/>
      <c r="F17" s="22"/>
      <c r="G17" s="23"/>
      <c r="H17" s="24"/>
      <c r="I17" s="20"/>
      <c r="J17" s="22"/>
      <c r="K17" s="20"/>
      <c r="L17" s="22"/>
      <c r="M17" s="20"/>
      <c r="N17" s="22"/>
      <c r="O17" s="2"/>
    </row>
    <row r="18" spans="2:15" ht="15.75">
      <c r="B18" s="19" t="s">
        <v>15</v>
      </c>
      <c r="C18" s="25">
        <f>(+'[1]review(Billion)'!G104)*(100)</f>
        <v>58444.105051767925</v>
      </c>
      <c r="D18" s="25">
        <f>(+'[1]review(Billion)'!I104)*(100)</f>
        <v>70828.400089668052</v>
      </c>
      <c r="E18" s="25">
        <f>(+'[1]review(Billion)'!J104)*(100)</f>
        <v>827.44000000011511</v>
      </c>
      <c r="F18" s="22">
        <f>+'[1]review(Billion)'!K104</f>
        <v>1.182040930496101</v>
      </c>
      <c r="G18" s="25">
        <f>(+'[1]review(Billion)'!L104)*(100)</f>
        <v>531.31212470007085</v>
      </c>
      <c r="H18" s="22">
        <f>+'[1]review(Billion)'!M104</f>
        <v>1.1220766186401316</v>
      </c>
      <c r="I18" s="25">
        <f>(+'[1]review(Billion)'!N104)*(100)</f>
        <v>12384.295037900119</v>
      </c>
      <c r="J18" s="22">
        <f>+'[1]review(Billion)'!O104</f>
        <v>21.189981482187989</v>
      </c>
      <c r="K18" s="25">
        <f>(+'[1]review(Billion)'!P104)*(100)</f>
        <v>6224.5175079002365</v>
      </c>
      <c r="L18" s="22">
        <f>+'[1]review(Billion)'!Q104</f>
        <v>14.942099531842237</v>
      </c>
      <c r="M18" s="25">
        <f>(+'[1]review(Billion)'!R104)*(100)</f>
        <v>22946.299625399934</v>
      </c>
      <c r="N18" s="22">
        <f>+'[1]review(Billion)'!S104</f>
        <v>47.922500063512345</v>
      </c>
      <c r="O18" s="2"/>
    </row>
    <row r="19" spans="2:15" ht="15.75">
      <c r="B19" s="16" t="s">
        <v>16</v>
      </c>
      <c r="C19" s="20"/>
      <c r="D19" s="20"/>
      <c r="E19" s="20"/>
      <c r="F19" s="22"/>
      <c r="G19" s="20"/>
      <c r="H19" s="22"/>
      <c r="I19" s="20"/>
      <c r="J19" s="22"/>
      <c r="K19" s="20"/>
      <c r="L19" s="22"/>
      <c r="M19" s="20"/>
      <c r="N19" s="22"/>
      <c r="O19" s="2"/>
    </row>
    <row r="20" spans="2:15" ht="15.75">
      <c r="B20" s="19" t="s">
        <v>17</v>
      </c>
      <c r="C20" s="25">
        <f>(+'[1]review(Billion)'!G108)*(100)</f>
        <v>6477629.2841079999</v>
      </c>
      <c r="D20" s="25">
        <f>('[1]review(Billion)'!I108)*(100)</f>
        <v>6608772.8620889988</v>
      </c>
      <c r="E20" s="25">
        <f>('[1]review(Billion)'!J108)*(100)</f>
        <v>164874.26588099916</v>
      </c>
      <c r="F20" s="22">
        <f>'[1]review(Billion)'!K108</f>
        <v>2.5586104967266503</v>
      </c>
      <c r="G20" s="25">
        <f>('[1]review(Billion)'!L108)*(100)</f>
        <v>319845.08300399978</v>
      </c>
      <c r="H20" s="22">
        <f>'[1]review(Billion)'!M108</f>
        <v>5.4670877766526083</v>
      </c>
      <c r="I20" s="25">
        <f>('[1]review(Billion)'!N108)*(100)</f>
        <v>131143.57798099954</v>
      </c>
      <c r="J20" s="22">
        <f>'[1]review(Billion)'!O108</f>
        <v>2.024561336085454</v>
      </c>
      <c r="K20" s="25">
        <f>('[1]review(Billion)'!P108)*(100)</f>
        <v>454150.42786100018</v>
      </c>
      <c r="L20" s="22">
        <f>'[1]review(Billion)'!Q108</f>
        <v>7.9451534537527584</v>
      </c>
      <c r="M20" s="25">
        <f>('[1]review(Billion)'!R108)*(100)</f>
        <v>438553.75783899869</v>
      </c>
      <c r="N20" s="22">
        <f>'[1]review(Billion)'!S108</f>
        <v>7.1075880844640702</v>
      </c>
      <c r="O20" s="2"/>
    </row>
    <row r="21" spans="2:15" ht="15.75">
      <c r="B21" s="19"/>
      <c r="C21" s="20"/>
      <c r="D21" s="20"/>
      <c r="E21" s="20"/>
      <c r="F21" s="22"/>
      <c r="G21" s="20"/>
      <c r="H21" s="22"/>
      <c r="I21" s="20"/>
      <c r="J21" s="22"/>
      <c r="K21" s="20"/>
      <c r="L21" s="22"/>
      <c r="M21" s="20"/>
      <c r="N21" s="22"/>
      <c r="O21" s="2"/>
    </row>
    <row r="22" spans="2:15" ht="15.75">
      <c r="B22" s="19" t="s">
        <v>18</v>
      </c>
      <c r="C22" s="25">
        <f>(+'[1]review(Billion)'!G110)*(100)</f>
        <v>1450596.3800000001</v>
      </c>
      <c r="D22" s="25">
        <f>(+'[1]review(Billion)'!I110)*(100)</f>
        <v>1226985.73</v>
      </c>
      <c r="E22" s="25">
        <f>(+'[1]review(Billion)'!J110)*(100)</f>
        <v>135438.12</v>
      </c>
      <c r="F22" s="26" t="str">
        <f>+'[1]review(Billion)'!K110</f>
        <v>-</v>
      </c>
      <c r="G22" s="25">
        <f>(+'[1]review(Billion)'!L110)*(100)</f>
        <v>87119.949999999881</v>
      </c>
      <c r="H22" s="26" t="str">
        <f>+'[1]review(Billion)'!M110</f>
        <v>-</v>
      </c>
      <c r="I22" s="25">
        <f>(+'[1]review(Billion)'!N110)*(100)</f>
        <v>-223610.65000000017</v>
      </c>
      <c r="J22" s="26" t="str">
        <f>+'[1]review(Billion)'!O110</f>
        <v>-</v>
      </c>
      <c r="K22" s="25">
        <f>(+'[1]review(Billion)'!P110)*(100)</f>
        <v>190459.44999999955</v>
      </c>
      <c r="L22" s="26" t="str">
        <f>+'[1]review(Billion)'!Q110</f>
        <v>-</v>
      </c>
      <c r="M22" s="25">
        <f>(+'[1]review(Billion)'!R110)*(100)</f>
        <v>40180.28000000013</v>
      </c>
      <c r="N22" s="22"/>
      <c r="O22" s="2"/>
    </row>
    <row r="23" spans="2:15" ht="15.75">
      <c r="B23" s="19" t="s">
        <v>19</v>
      </c>
      <c r="C23" s="25">
        <f>(+'[1]review(Billion)'!G114)*(100)</f>
        <v>5027032.904108</v>
      </c>
      <c r="D23" s="25">
        <f>(+'[1]review(Billion)'!I114)*(100)</f>
        <v>5381787.1320889993</v>
      </c>
      <c r="E23" s="25">
        <f>(+'[1]review(Billion)'!J114)*(100)</f>
        <v>29436.145880999538</v>
      </c>
      <c r="F23" s="22">
        <f>+'[1]review(Billion)'!K114</f>
        <v>0.54996665870476247</v>
      </c>
      <c r="G23" s="25">
        <f>(+'[1]review(Billion)'!L114)*(100)</f>
        <v>232725.13300399951</v>
      </c>
      <c r="H23" s="22">
        <f>+'[1]review(Billion)'!M114</f>
        <v>4.8987663990852601</v>
      </c>
      <c r="I23" s="25">
        <f>(+'[1]review(Billion)'!N114)*(100)</f>
        <v>354754.22798099974</v>
      </c>
      <c r="J23" s="22">
        <f>+'[1]review(Billion)'!O114</f>
        <v>7.0569306934733014</v>
      </c>
      <c r="K23" s="25">
        <f>(+'[1]review(Billion)'!P114)*(100)</f>
        <v>263690.97786100028</v>
      </c>
      <c r="L23" s="22">
        <f>+'[1]review(Billion)'!Q114</f>
        <v>5.5870015240545214</v>
      </c>
      <c r="M23" s="25">
        <f>(+'[1]review(Billion)'!R114)*(100)</f>
        <v>398373.47783899895</v>
      </c>
      <c r="N23" s="22">
        <f>+'[1]review(Billion)'!S114</f>
        <v>7.9939877657808811</v>
      </c>
      <c r="O23" s="2"/>
    </row>
    <row r="24" spans="2:15" ht="15.75">
      <c r="B24" s="19"/>
      <c r="C24" s="20"/>
      <c r="D24" s="20"/>
      <c r="E24" s="20"/>
      <c r="F24" s="22"/>
      <c r="G24" s="20"/>
      <c r="H24" s="22"/>
      <c r="I24" s="20"/>
      <c r="J24" s="22"/>
      <c r="K24" s="20"/>
      <c r="L24" s="22"/>
      <c r="M24" s="20"/>
      <c r="N24" s="22"/>
      <c r="O24" s="2"/>
    </row>
    <row r="25" spans="2:15" ht="15.75">
      <c r="B25" s="19" t="s">
        <v>20</v>
      </c>
      <c r="C25" s="25">
        <f>(+'[1]review(Billion)'!G117)*(100)</f>
        <v>12616520.218746001</v>
      </c>
      <c r="D25" s="25">
        <f>(+'[1]review(Billion)'!I117)*(100)</f>
        <v>13656525.804205999</v>
      </c>
      <c r="E25" s="25">
        <f>(+'[1]review(Billion)'!J117)*(100)</f>
        <v>35820.328586001415</v>
      </c>
      <c r="F25" s="22">
        <f>+'[1]review(Billion)'!K117</f>
        <v>0.26298438542788416</v>
      </c>
      <c r="G25" s="25">
        <f>(+'[1]review(Billion)'!L117)*(100)</f>
        <v>205393.19645100186</v>
      </c>
      <c r="H25" s="22">
        <f>+'[1]review(Billion)'!M117</f>
        <v>1.7602415804117935</v>
      </c>
      <c r="I25" s="25">
        <f>(+'[1]review(Billion)'!N117)*(100)</f>
        <v>1040005.5854599967</v>
      </c>
      <c r="J25" s="22">
        <f>+'[1]review(Billion)'!O117</f>
        <v>8.2432046826566747</v>
      </c>
      <c r="K25" s="25">
        <f>(+'[1]review(Billion)'!P117)*(100)</f>
        <v>794310.09321199823</v>
      </c>
      <c r="L25" s="22">
        <f>+'[1]review(Billion)'!Q117</f>
        <v>7.1691551783704188</v>
      </c>
      <c r="M25" s="25">
        <f>(+'[1]review(Billion)'!R117)*(100)</f>
        <v>1894490.625116996</v>
      </c>
      <c r="N25" s="22">
        <f>+'[1]review(Billion)'!S117</f>
        <v>16.1068267206435</v>
      </c>
      <c r="O25" s="2"/>
    </row>
    <row r="26" spans="2:15" ht="15.75">
      <c r="B26" s="19"/>
      <c r="C26" s="20"/>
      <c r="D26" s="20"/>
      <c r="E26" s="20"/>
      <c r="F26" s="22"/>
      <c r="G26" s="20"/>
      <c r="H26" s="22"/>
      <c r="I26" s="20"/>
      <c r="J26" s="22"/>
      <c r="K26" s="20"/>
      <c r="L26" s="22"/>
      <c r="M26" s="20"/>
      <c r="N26" s="22"/>
      <c r="O26" s="2"/>
    </row>
    <row r="27" spans="2:15" ht="15.75">
      <c r="B27" s="19" t="s">
        <v>21</v>
      </c>
      <c r="C27" s="25">
        <f>(+'[1]review(Billion)'!G119)*(100)</f>
        <v>16570.54</v>
      </c>
      <c r="D27" s="25">
        <f>(+'[1]review(Billion)'!I119)*(100)</f>
        <v>12678.130000000001</v>
      </c>
      <c r="E27" s="25">
        <f>(+'[1]review(Billion)'!J119)*(100)</f>
        <v>-6276.1500000000024</v>
      </c>
      <c r="F27" s="22"/>
      <c r="G27" s="25">
        <f>(+'[1]review(Billion)'!L119)*(100)</f>
        <v>-6568.63</v>
      </c>
      <c r="H27" s="22"/>
      <c r="I27" s="25">
        <f>(+'[1]review(Billion)'!N119)*(100)</f>
        <v>-3892.4100000000026</v>
      </c>
      <c r="J27" s="22"/>
      <c r="K27" s="25">
        <f>(+'[1]review(Billion)'!P119)*(100)</f>
        <v>-12793.710000000003</v>
      </c>
      <c r="L27" s="22"/>
      <c r="M27" s="25">
        <f>(+'[1]review(Billion)'!R119)*(100)</f>
        <v>10537.84</v>
      </c>
      <c r="N27" s="22"/>
      <c r="O27" s="2"/>
    </row>
    <row r="28" spans="2:15" ht="15.75">
      <c r="B28" s="19" t="s">
        <v>19</v>
      </c>
      <c r="C28" s="25">
        <f>(+'[1]review(Billion)'!G121)*(100)</f>
        <v>12599949.678746002</v>
      </c>
      <c r="D28" s="25">
        <f>(+'[1]review(Billion)'!I121)*(100)</f>
        <v>13643847.674205998</v>
      </c>
      <c r="E28" s="25">
        <f>(+'[1]review(Billion)'!J121)*(100)</f>
        <v>42096.47858600074</v>
      </c>
      <c r="F28" s="22">
        <f>+'[1]review(Billion)'!K121</f>
        <v>0.30949307909379009</v>
      </c>
      <c r="G28" s="25">
        <f>(+'[1]review(Billion)'!L121)*(100)</f>
        <v>211961.82645100198</v>
      </c>
      <c r="H28" s="22">
        <f>+'[1]review(Billion)'!M121</f>
        <v>1.8178922482978692</v>
      </c>
      <c r="I28" s="25">
        <f>(+'[1]review(Billion)'!N121)*(100)</f>
        <v>1043897.9954599971</v>
      </c>
      <c r="J28" s="22">
        <f>+'[1]review(Billion)'!O121</f>
        <v>8.2849378138460157</v>
      </c>
      <c r="K28" s="25">
        <f>(+'[1]review(Billion)'!P121)*(100)</f>
        <v>807103.80321199773</v>
      </c>
      <c r="L28" s="22">
        <f>+'[1]review(Billion)'!Q121</f>
        <v>7.2944586893296526</v>
      </c>
      <c r="M28" s="25">
        <f>(+'[1]review(Billion)'!R121)*(100)</f>
        <v>1883952.7851169957</v>
      </c>
      <c r="N28" s="22">
        <f>+'[1]review(Billion)'!S121</f>
        <v>16.020149864306642</v>
      </c>
      <c r="O28" s="2"/>
    </row>
    <row r="29" spans="2:15" ht="15.75">
      <c r="B29" s="19"/>
      <c r="C29" s="20"/>
      <c r="D29" s="20"/>
      <c r="E29" s="20"/>
      <c r="F29" s="22"/>
      <c r="G29" s="20"/>
      <c r="H29" s="22"/>
      <c r="I29" s="20"/>
      <c r="J29" s="22"/>
      <c r="K29" s="20"/>
      <c r="L29" s="22"/>
      <c r="M29" s="20"/>
      <c r="N29" s="22"/>
      <c r="O29" s="2"/>
    </row>
    <row r="30" spans="2:15" ht="15.75">
      <c r="B30" s="19" t="s">
        <v>22</v>
      </c>
      <c r="C30" s="25">
        <f>(+'[1]review(Billion)'!G128)*(100)</f>
        <v>4854062.7550517675</v>
      </c>
      <c r="D30" s="25">
        <f>(+'[1]review(Billion)'!I128)*(100)</f>
        <v>4469564.6500896681</v>
      </c>
      <c r="E30" s="25">
        <f>(+'[1]review(Billion)'!J128)*(100)</f>
        <v>34846.869999999763</v>
      </c>
      <c r="F30" s="22">
        <f>+'[1]review(Billion)'!K128</f>
        <v>0.78577424151881836</v>
      </c>
      <c r="G30" s="25">
        <f>(+'[1]review(Billion)'!L128)*(100)</f>
        <v>396849.05212470039</v>
      </c>
      <c r="H30" s="22">
        <f>+'[1]review(Billion)'!M128</f>
        <v>8.6670097604152847</v>
      </c>
      <c r="I30" s="25">
        <f>(+'[1]review(Billion)'!N128)*(100)</f>
        <v>-384498.10496209975</v>
      </c>
      <c r="J30" s="22">
        <f>+'[1]review(Billion)'!O128</f>
        <v>-7.9211605692971547</v>
      </c>
      <c r="K30" s="25">
        <f>(+'[1]review(Billion)'!P128)*(100)</f>
        <v>474697.92750789929</v>
      </c>
      <c r="L30" s="22">
        <f>+'[1]review(Billion)'!Q128</f>
        <v>10.546505299145625</v>
      </c>
      <c r="M30" s="25">
        <f>(+'[1]review(Billion)'!R128)*(100)</f>
        <v>-506130.66037460009</v>
      </c>
      <c r="N30" s="22">
        <f>+'[1]review(Billion)'!S128</f>
        <v>-10.172058954457452</v>
      </c>
      <c r="O30" s="2"/>
    </row>
    <row r="31" spans="2:15" ht="15.75">
      <c r="B31" s="19"/>
      <c r="C31" s="20"/>
      <c r="D31" s="20"/>
      <c r="E31" s="20"/>
      <c r="F31" s="22"/>
      <c r="G31" s="20"/>
      <c r="H31" s="22"/>
      <c r="I31" s="20"/>
      <c r="J31" s="22"/>
      <c r="K31" s="20"/>
      <c r="L31" s="22"/>
      <c r="M31" s="20"/>
      <c r="N31" s="22"/>
      <c r="O31" s="2"/>
    </row>
    <row r="32" spans="2:15" ht="15.75">
      <c r="B32" s="19" t="s">
        <v>23</v>
      </c>
      <c r="C32" s="25">
        <f>(+'[1]review(Billion)'!G135)*(100)</f>
        <v>28012.977738059999</v>
      </c>
      <c r="D32" s="25">
        <f>(+'[1]review(Billion)'!I135)*(100)</f>
        <v>29211.719466660004</v>
      </c>
      <c r="E32" s="25">
        <f>(+'[1]review(Billion)'!J135)*(100)</f>
        <v>208.22120160000281</v>
      </c>
      <c r="F32" s="22">
        <f>(+'[1]review(Billion)'!K135)</f>
        <v>0.71791754117758688</v>
      </c>
      <c r="G32" s="25">
        <f>(+'[1]review(Billion)'!L135)*(100)</f>
        <v>528.4522169000013</v>
      </c>
      <c r="H32" s="22">
        <f>+'[1]review(Billion)'!M135</f>
        <v>1.9635858364680594</v>
      </c>
      <c r="I32" s="25">
        <f>(+'[1]review(Billion)'!N135)*(100)</f>
        <v>1198.7417286000039</v>
      </c>
      <c r="J32" s="22">
        <f>+'[1]review(Billion)'!O135</f>
        <v>4.279237072934686</v>
      </c>
      <c r="K32" s="25">
        <f>(+'[1]review(Billion)'!P135)*(100)</f>
        <v>900.54016299999944</v>
      </c>
      <c r="L32" s="22">
        <f>+'[1]review(Billion)'!Q135</f>
        <v>3.3930761754787131</v>
      </c>
      <c r="M32" s="25">
        <f>(+'[1]review(Billion)'!R135)*(100)</f>
        <v>1770.6562966000035</v>
      </c>
      <c r="N32" s="22">
        <f>+'[1]review(Billion)'!S135</f>
        <v>6.4525790623590193</v>
      </c>
      <c r="O32" s="2"/>
    </row>
    <row r="33" spans="2:15" ht="15.75">
      <c r="B33" s="19"/>
      <c r="C33" s="20"/>
      <c r="D33" s="20"/>
      <c r="E33" s="20"/>
      <c r="F33" s="22"/>
      <c r="G33" s="20"/>
      <c r="H33" s="22"/>
      <c r="I33" s="20"/>
      <c r="J33" s="22"/>
      <c r="K33" s="20"/>
      <c r="L33" s="22"/>
      <c r="M33" s="20"/>
      <c r="N33" s="22"/>
      <c r="O33" s="2"/>
    </row>
    <row r="34" spans="2:15" ht="15.75">
      <c r="B34" s="19" t="s">
        <v>24</v>
      </c>
      <c r="C34" s="25">
        <f>(+'[1]review(Billion)'!G138)*(100)</f>
        <v>3482496.0500260028</v>
      </c>
      <c r="D34" s="25">
        <f>(+'[1]review(Billion)'!I138)*(100)</f>
        <v>3301887.1273869998</v>
      </c>
      <c r="E34" s="25">
        <f>(+'[1]review(Billion)'!J138)*(100)</f>
        <v>72346.953216003021</v>
      </c>
      <c r="F34" s="22">
        <f>+'[1]review(Billion)'!K138</f>
        <v>2.2401626644751071</v>
      </c>
      <c r="G34" s="25">
        <f>(+'[1]review(Billion)'!L138)*(100)</f>
        <v>-146493.69791499921</v>
      </c>
      <c r="H34" s="22">
        <f>+'[1]review(Billion)'!M138</f>
        <v>-4.4662420227242992</v>
      </c>
      <c r="I34" s="25">
        <f>(+'[1]review(Billion)'!N138)*(100)</f>
        <v>-180608.92263900314</v>
      </c>
      <c r="J34" s="22">
        <f>+'[1]review(Billion)'!O138</f>
        <v>-5.1861917442133088</v>
      </c>
      <c r="K34" s="25">
        <f>(+'[1]review(Billion)'!P138)*(100)</f>
        <v>-254774.03020000202</v>
      </c>
      <c r="L34" s="22">
        <f>+'[1]review(Billion)'!Q138</f>
        <v>-7.5192247899652651</v>
      </c>
      <c r="M34" s="25">
        <f>(+'[1]review(Billion)'!R138)*(100)</f>
        <v>280183.70555699512</v>
      </c>
      <c r="N34" s="22">
        <f>+'[1]review(Billion)'!S138</f>
        <v>9.2723760886933828</v>
      </c>
      <c r="O34" s="2"/>
    </row>
    <row r="35" spans="2:15" ht="15.75">
      <c r="B35" s="19"/>
      <c r="C35" s="20"/>
      <c r="D35" s="20"/>
      <c r="E35" s="20"/>
      <c r="F35" s="22"/>
      <c r="G35" s="20"/>
      <c r="H35" s="22"/>
      <c r="I35" s="20"/>
      <c r="J35" s="22"/>
      <c r="K35" s="20"/>
      <c r="L35" s="22"/>
      <c r="M35" s="20"/>
      <c r="N35" s="22"/>
      <c r="O35" s="2"/>
    </row>
    <row r="36" spans="2:15" ht="15.75">
      <c r="B36" s="19" t="s">
        <v>25</v>
      </c>
      <c r="C36" s="25">
        <f>(+'[1]review(Billion)'!G140)*(100)</f>
        <v>1308500.2999999998</v>
      </c>
      <c r="D36" s="25">
        <f>(+'[1]review(Billion)'!I140)*(100)</f>
        <v>1266066.3799999997</v>
      </c>
      <c r="E36" s="25">
        <f>(+'[1]review(Billion)'!J140)*(100)</f>
        <v>22472.429999999986</v>
      </c>
      <c r="F36" s="22">
        <f>+'[1]review(Billion)'!K140</f>
        <v>1.8070552691254242</v>
      </c>
      <c r="G36" s="25">
        <f>(+'[1]review(Billion)'!L140)*(100)</f>
        <v>-19057.669999999598</v>
      </c>
      <c r="H36" s="22">
        <f>+'[1]review(Billion)'!M140</f>
        <v>-1.4047494326027248</v>
      </c>
      <c r="I36" s="25">
        <f>(+'[1]review(Billion)'!N140)*(100)</f>
        <v>-42433.920000000217</v>
      </c>
      <c r="J36" s="22">
        <f>+'[1]review(Billion)'!O140</f>
        <v>-3.2429430853015639</v>
      </c>
      <c r="K36" s="25">
        <f>(+'[1]review(Billion)'!P140)*(100)</f>
        <v>-134000.95999999993</v>
      </c>
      <c r="L36" s="22">
        <f>+'[1]review(Billion)'!Q140</f>
        <v>-9.105781740609757</v>
      </c>
      <c r="M36" s="25">
        <f>(+'[1]review(Billion)'!R140)*(100)</f>
        <v>-71535.690000000614</v>
      </c>
      <c r="N36" s="22">
        <f>+'[1]review(Billion)'!S140</f>
        <v>-5.3480546721941451</v>
      </c>
      <c r="O36" s="2"/>
    </row>
    <row r="37" spans="2:1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</row>
    <row r="38" spans="2:15" ht="15.75">
      <c r="B38" s="29" t="s">
        <v>26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0"/>
    </row>
    <row r="39" spans="2:15" ht="19.5" customHeight="1">
      <c r="B39" s="31" t="s">
        <v>27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3"/>
      <c r="O39" s="34"/>
    </row>
    <row r="40" spans="2:15" ht="18.75" customHeight="1">
      <c r="B40" s="35"/>
      <c r="C40" s="36"/>
      <c r="D40" s="36"/>
      <c r="E40" s="36"/>
      <c r="F40" s="36"/>
      <c r="G40" s="36"/>
      <c r="H40" s="36"/>
      <c r="I40" s="35"/>
      <c r="J40" s="37"/>
      <c r="K40" s="37"/>
      <c r="L40" s="37"/>
      <c r="M40" s="37"/>
      <c r="N40" s="36"/>
      <c r="O40" s="38"/>
    </row>
    <row r="41" spans="2:15" ht="15.75" customHeight="1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2:15" ht="15.75">
      <c r="B42" s="2"/>
      <c r="C42" s="2"/>
      <c r="D42" s="4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</sheetData>
  <mergeCells count="16">
    <mergeCell ref="K7:L7"/>
    <mergeCell ref="M7:N7"/>
    <mergeCell ref="B41:O41"/>
    <mergeCell ref="B3:N3"/>
    <mergeCell ref="C5:D5"/>
    <mergeCell ref="E5:N5"/>
    <mergeCell ref="C6:C7"/>
    <mergeCell ref="D6:D7"/>
    <mergeCell ref="E6:F7"/>
    <mergeCell ref="G6:J6"/>
    <mergeCell ref="K6:N6"/>
    <mergeCell ref="G7:H7"/>
    <mergeCell ref="I7:J7"/>
    <mergeCell ref="B4:N4"/>
    <mergeCell ref="B5:B8"/>
    <mergeCell ref="B39:N39"/>
  </mergeCells>
  <pageMargins left="0.25" right="0.25" top="0.75" bottom="0.75" header="0.3" footer="0.3"/>
  <pageSetup paperSize="9" scale="68" orientation="landscape" r:id="rId1"/>
  <ignoredErrors>
    <ignoredError sqref="C6:N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Supriyo Mondal</dc:creator>
  <cp:lastModifiedBy>RBIWebsite Support, Manish</cp:lastModifiedBy>
  <dcterms:created xsi:type="dcterms:W3CDTF">2022-11-17T06:32:50Z</dcterms:created>
  <dcterms:modified xsi:type="dcterms:W3CDTF">2022-11-17T10:37:56Z</dcterms:modified>
</cp:coreProperties>
</file>